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5dbc0382a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cfdd4b25d53d4264"/>
    <x:sheet xmlns:r="http://schemas.openxmlformats.org/officeDocument/2006/relationships" name="Exceptions" sheetId="2" r:id="Rebaf7c58f66f4a09"/>
    <x:sheet xmlns:r="http://schemas.openxmlformats.org/officeDocument/2006/relationships" name="RawA" sheetId="3" r:id="Rc61aff3b813f45a1"/>
    <x:sheet xmlns:r="http://schemas.openxmlformats.org/officeDocument/2006/relationships" name="RawB" sheetId="4" r:id="R25766871371e40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General"/>
    <x:numFmt numFmtId="202" formatCode="0"/>
  </x:numFmts>
  <x:fonts count="6">
    <x:font>
      <x:sz val="11"/>
      <x:name val="Carlito"/>
    </x:font>
    <x:font>
      <x:sz val="11"/>
      <x:color rgb="FF253349"/>
      <x:name val="Arial"/>
    </x:font>
    <x:font>
      <x:b/>
      <x:sz val="16"/>
      <x:color rgb="FF253349"/>
      <x:name val="Arial"/>
    </x:font>
    <x:font>
      <x:b/>
      <x:sz val="11"/>
      <x:color rgb="FFFFFFFF"/>
      <x:name val="Arial"/>
    </x:font>
    <x:font>
      <x:sz val="11"/>
      <x:color rgb="FF667085"/>
      <x:name val="Arial"/>
    </x:font>
    <x:font>
      <x:b/>
      <x:sz val="11"/>
      <x:color rgb="FF25334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349"/>
      </x:patternFill>
    </x:fill>
    <x:fill>
      <x:patternFill patternType="solid">
        <x:fgColor rgb="FFFFF2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C2D1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80530A"/>
      </x:font>
      <x:fill>
        <x:patternFill patternType="solid">
          <x:bgColor rgb="FFFFF2CF"/>
        </x:patternFill>
      </x:fill>
    </x:dxf>
    <x:dxf>
      <x:font>
        <x:color rgb="FF80530A"/>
      </x:font>
      <x:fill>
        <x:patternFill patternType="solid">
          <x:bgColor rgb="FFFFF2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e1f78f5cb49f4" /><Relationship Type="http://schemas.openxmlformats.org/officeDocument/2006/relationships/theme" Target="/xl/theme/theme1.xml" Id="R3583d2fbf42646f1" /><Relationship Type="http://schemas.openxmlformats.org/officeDocument/2006/relationships/sharedStrings" Target="/xl/sharedStrings.xml" Id="R16be72b81df54ec1" /><Relationship Type="http://schemas.openxmlformats.org/officeDocument/2006/relationships/worksheet" Target="/xl/worksheets/sheet1.xml" Id="Rcfdd4b25d53d4264" /><Relationship Type="http://schemas.openxmlformats.org/officeDocument/2006/relationships/worksheet" Target="/xl/worksheets/sheet2.xml" Id="Rebaf7c58f66f4a09" /><Relationship Type="http://schemas.openxmlformats.org/officeDocument/2006/relationships/worksheet" Target="/xl/worksheets/sheet3.xml" Id="Rc61aff3b813f45a1" /><Relationship Type="http://schemas.openxmlformats.org/officeDocument/2006/relationships/worksheet" Target="/xl/worksheets/sheet4.xml" Id="R25766871371e400a" /></Relationships>
</file>

<file path=xl/tables/table1.xml><?xml version="1.0" encoding="utf-8"?>
<x:table xmlns:x="http://schemas.openxmlformats.org/spreadsheetml/2006/main" id="1" name="ExceptionReview" displayName="ExceptionReview" ref="A9:E29" headerRowCount="1" totalsRowCount="0" totalsRowShown="0">
  <x:autoFilter ref="A9:E29"/>
  <x:tableColumns count="5">
    <x:tableColumn id="1" name="Source"/>
    <x:tableColumn id="2" name="Source rowID"/>
    <x:tableColumn id="3" name="ID literal"/>
    <x:tableColumn id="4" name="Attention"/>
    <x:tableColumn id="5" name="Exact-string 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7ed2c5cba244e95" /></Relationships>
</file>

<file path=xl/worksheets/sheet1.xml><?xml version="1.0" encoding="utf-8"?>
<x:worksheet xmlns:x="http://schemas.openxmlformats.org/spreadsheetml/2006/main">
  <x:sheetPr>
    <x:tabColor rgb="FF253349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9" hidden="0" customWidth="1"/>
    <x:col min="8" max="8" width="28" hidden="0" customWidth="1"/>
    <x:col min="9" max="9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Reconcile two device ID lists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30" customHeight="1">
      <x:c r="A4" s="8" t="str">
        <x:v>Measure</x:v>
      </x:c>
      <x:c r="B4" s="8" t="str">
        <x:v>List A</x:v>
      </x:c>
      <x:c r="C4" s="8" t="str">
        <x:v>List B</x:v>
      </x:c>
      <x:c r="D4" s="8" t="str">
        <x:v>Across lists</x:v>
      </x:c>
      <x:c r="E4" s="2"/>
      <x:c r="F4" s="2"/>
      <x:c r="G4" s="2"/>
      <x:c r="H4" s="2"/>
      <x:c r="I4" s="2"/>
    </x:row>
    <x:row r="5" ht="23" customHeight="1">
      <x:c r="A5" s="2" t="str">
        <x:v>Source rows</x:v>
      </x:c>
      <x:c r="B5" s="2" t="n">
        <x:f>COUNTA('RawA'!$A$5:$A$14)</x:f>
        <x:v>10</x:v>
      </x:c>
      <x:c r="C5" s="2" t="n">
        <x:f>COUNTA('RawB'!$A$5:$A$14)</x:f>
        <x:v>10</x:v>
      </x:c>
      <x:c r="D5" s="2" t="n">
        <x:f>SUM(B5:C5)</x:f>
        <x:v>20</x:v>
      </x:c>
      <x:c r="E5" s="2"/>
      <x:c r="F5" s="2" t="str">
        <x:v>Across lists: distinct = union; matched keys = intersection.</x:v>
      </x:c>
      <x:c r="G5" s="2"/>
      <x:c r="H5" s="2"/>
      <x:c r="I5" s="2"/>
    </x:row>
    <x:row r="6" ht="23" customHeight="1">
      <x:c r="A6" s="2" t="str">
        <x:v>Blank ID rows</x:v>
      </x:c>
      <x:c r="B6" s="2" t="n">
        <x:f>COUNTBLANK('RawA'!$B$5:$B$14)</x:f>
        <x:v>1</x:v>
      </x:c>
      <x:c r="C6" s="2" t="n">
        <x:f>COUNTBLANK('RawB'!$B$5:$B$14)</x:f>
        <x:v>1</x:v>
      </x:c>
      <x:c r="D6" s="2" t="n">
        <x:f>SUM(B6:C6)</x:f>
        <x:v>2</x:v>
      </x:c>
      <x:c r="E6" s="2"/>
      <x:c r="F6" s="2" t="str">
        <x:v>Matched rows count each source record, including duplicates.</x:v>
      </x:c>
      <x:c r="G6" s="2"/>
      <x:c r="H6" s="2"/>
      <x:c r="I6" s="2"/>
    </x:row>
    <x:row r="7" ht="23" customHeight="1">
      <x:c r="A7" s="2" t="str">
        <x:v>Nonblank ID rows</x:v>
      </x:c>
      <x:c r="B7" s="2" t="n">
        <x:f>B5-B6</x:f>
        <x:v>9</x:v>
      </x:c>
      <x:c r="C7" s="2" t="n">
        <x:f>C5-C6</x:f>
        <x:v>9</x:v>
      </x:c>
      <x:c r="D7" s="2" t="n">
        <x:f>SUM(B7:C7)</x:f>
        <x:v>18</x:v>
      </x:c>
      <x:c r="E7" s="2"/>
      <x:c r="F7" s="2" t="str">
        <x:v>No one-to-one record pairing is inferred.</x:v>
      </x:c>
      <x:c r="G7" s="2"/>
      <x:c r="H7" s="2"/>
      <x:c r="I7" s="2"/>
    </x:row>
    <x:row r="8" ht="23" customHeight="1">
      <x:c r="A8" s="2" t="str">
        <x:v>Distinct nonblank keys</x:v>
      </x:c>
      <x:c r="B8" s="2" t="n">
        <x:f>SUM(F15:F24)</x:f>
        <x:v>8</x:v>
      </x:c>
      <x:c r="C8" s="2" t="n">
        <x:f>SUM(F25:F34)</x:f>
        <x:v>8</x:v>
      </x:c>
      <x:c r="D8" s="2" t="n">
        <x:f>SUM(I15:I34)</x:f>
        <x:v>11</x:v>
      </x:c>
      <x:c r="E8" s="2"/>
      <x:c r="F8" s="2"/>
      <x:c r="G8" s="2"/>
      <x:c r="H8" s="2"/>
      <x:c r="I8" s="2"/>
    </x:row>
    <x:row r="9" ht="23" customHeight="1">
      <x:c r="A9" s="2" t="str">
        <x:v>Matched source rows</x:v>
      </x:c>
      <x:c r="B9" s="2" t="n">
        <x:f>COUNTIFS(G15:G24,"Matched")</x:f>
        <x:v>6</x:v>
      </x:c>
      <x:c r="C9" s="2" t="n">
        <x:f>COUNTIFS(G25:G34,"Matched")</x:f>
        <x:v>6</x:v>
      </x:c>
      <x:c r="D9" s="2" t="n">
        <x:f>SUM(B9:C9)</x:f>
        <x:v>12</x:v>
      </x:c>
      <x:c r="E9" s="2"/>
      <x:c r="F9" s="2"/>
      <x:c r="G9" s="2"/>
      <x:c r="H9" s="2"/>
      <x:c r="I9" s="2"/>
    </x:row>
    <x:row r="10" ht="23" customHeight="1">
      <x:c r="A10" s="2" t="str">
        <x:v>Only on this source</x:v>
      </x:c>
      <x:c r="B10" s="2" t="n">
        <x:f>COUNTIFS(G15:G24,"Left-only")</x:f>
        <x:v>3</x:v>
      </x:c>
      <x:c r="C10" s="2" t="n">
        <x:f>COUNTIFS(G25:G34,"Right-only")</x:f>
        <x:v>3</x:v>
      </x:c>
      <x:c r="D10" s="2" t="n">
        <x:f>SUM(B10:C10)</x:f>
        <x:v>6</x:v>
      </x:c>
      <x:c r="E10" s="2"/>
      <x:c r="F10" s="2"/>
      <x:c r="G10" s="2"/>
      <x:c r="H10" s="2"/>
      <x:c r="I10" s="2"/>
    </x:row>
    <x:row r="11" ht="23" customHeight="1">
      <x:c r="A11" s="2" t="str">
        <x:v>Matched distinct keys</x:v>
      </x:c>
      <x:c r="B11" s="2" t="n">
        <x:f>SUMPRODUCT(F15:F24,--(E15:E24&gt;0))</x:f>
        <x:v>5</x:v>
      </x:c>
      <x:c r="C11" s="2" t="n">
        <x:f>SUMPRODUCT(F25:F34,--(E25:E34&gt;0))</x:f>
        <x:v>5</x:v>
      </x:c>
      <x:c r="D11" s="2" t="n">
        <x:f>SUMPRODUCT(I15:I34,--(E15:E34&gt;0))</x:f>
        <x:v>5</x:v>
      </x:c>
      <x:c r="E11" s="2"/>
      <x:c r="F11" s="2"/>
      <x:c r="G11" s="2"/>
      <x:c r="H11" s="2"/>
      <x:c r="I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30" customHeight="1">
      <x:c r="A14" s="8" t="str">
        <x:v>Source</x:v>
      </x:c>
      <x:c r="B14" s="8" t="str">
        <x:v>Source rowID</x:v>
      </x:c>
      <x:c r="C14" s="8" t="str">
        <x:v>ID literal</x:v>
      </x:c>
      <x:c r="D14" s="8" t="str">
        <x:v>Same-list rows</x:v>
      </x:c>
      <x:c r="E14" s="8" t="str">
        <x:v>Other-list rows</x:v>
      </x:c>
      <x:c r="F14" s="8" t="str">
        <x:v>First in source</x:v>
      </x:c>
      <x:c r="G14" s="8" t="str">
        <x:v>Classification</x:v>
      </x:c>
      <x:c r="H14" s="8" t="str">
        <x:v>Attention</x:v>
      </x:c>
      <x:c r="I14" s="8" t="str">
        <x:v>First overall</x:v>
      </x:c>
    </x:row>
    <x:row r="15" ht="23" customHeight="1">
      <x:c r="A15" s="2" t="str">
        <x:v>A</x:v>
      </x:c>
      <x:c r="B15" s="11" t="str">
        <x:f>'RawA'!A5</x:f>
        <x:v>A001</x:v>
      </x:c>
      <x:c r="C15" s="11" t="str">
        <x:f>IF(LEN('RawA'!B5)=0,"",CHAR(34)&amp;'RawA'!B5&amp;CHAR(34))</x:f>
        <x:v>"0012"</x:v>
      </x:c>
      <x:c r="D15" s="12" t="n">
        <x:f>IF(LEN(C15)=0,"",SUM(--EXACT("ID:"&amp;'RawA'!B5,"ID:"&amp;'RawA'!B5),--EXACT("ID:"&amp;'RawA'!B5,"ID:"&amp;'RawA'!B6),--EXACT("ID:"&amp;'RawA'!B5,"ID:"&amp;'RawA'!B7),--EXACT("ID:"&amp;'RawA'!B5,"ID:"&amp;'RawA'!B8),--EXACT("ID:"&amp;'RawA'!B5,"ID:"&amp;'RawA'!B9),--EXACT("ID:"&amp;'RawA'!B5,"ID:"&amp;'RawA'!B10),--EXACT("ID:"&amp;'RawA'!B5,"ID:"&amp;'RawA'!B11),--EXACT("ID:"&amp;'RawA'!B5,"ID:"&amp;'RawA'!B12),--EXACT("ID:"&amp;'RawA'!B5,"ID:"&amp;'RawA'!B13),--EXACT("ID:"&amp;'RawA'!B5,"ID:"&amp;'RawA'!B14)))</x:f>
        <x:v>1</x:v>
      </x:c>
      <x:c r="E15" s="12" t="n">
        <x:f>IF(LEN(C15)=0,"",SUM(--EXACT("ID:"&amp;'RawA'!B5,"ID:"&amp;'RawB'!B5),--EXACT("ID:"&amp;'RawA'!B5,"ID:"&amp;'RawB'!B6),--EXACT("ID:"&amp;'RawA'!B5,"ID:"&amp;'RawB'!B7),--EXACT("ID:"&amp;'RawA'!B5,"ID:"&amp;'RawB'!B8),--EXACT("ID:"&amp;'RawA'!B5,"ID:"&amp;'RawB'!B9),--EXACT("ID:"&amp;'RawA'!B5,"ID:"&amp;'RawB'!B10),--EXACT("ID:"&amp;'RawA'!B5,"ID:"&amp;'RawB'!B11),--EXACT("ID:"&amp;'RawA'!B5,"ID:"&amp;'RawB'!B12),--EXACT("ID:"&amp;'RawA'!B5,"ID:"&amp;'RawB'!B13),--EXACT("ID:"&amp;'RawA'!B5,"ID:"&amp;'RawB'!B14)))</x:f>
        <x:v>1</x:v>
      </x:c>
      <x:c r="F15" s="12" t="n">
        <x:f>IF(LEN(C15)=0,"",IF(SUM(--EXACT("ID:"&amp;'RawA'!B5,"ID:"&amp;'RawA'!B5))=1,1,0))</x:f>
        <x:v>1</x:v>
      </x:c>
      <x:c r="G15" s="2" t="str">
        <x:f>IF(LEN(C15)=0,"Blank ID",IF(E15&gt;0,"Matched",IF(A15="A","Left-only","Right-only")))</x:f>
        <x:v>Matched</x:v>
      </x:c>
      <x:c r="H15" s="2" t="str">
        <x:f>IF(LEN(C15)=0,"Missing ID",IF(D15&gt;1,"Duplicate in source","")&amp;IF(AND(E15=0,SUM(--EXACT("ID:"&amp;TRIM('RawA'!B5),"ID:"&amp;TRIM('RawB'!B5)),--EXACT("ID:"&amp;TRIM('RawA'!B5),"ID:"&amp;TRIM('RawB'!B6)),--EXACT("ID:"&amp;TRIM('RawA'!B5),"ID:"&amp;TRIM('RawB'!B7)),--EXACT("ID:"&amp;TRIM('RawA'!B5),"ID:"&amp;TRIM('RawB'!B8)),--EXACT("ID:"&amp;TRIM('RawA'!B5),"ID:"&amp;TRIM('RawB'!B9)),--EXACT("ID:"&amp;TRIM('RawA'!B5),"ID:"&amp;TRIM('RawB'!B10)),--EXACT("ID:"&amp;TRIM('RawA'!B5),"ID:"&amp;TRIM('RawB'!B11)),--EXACT("ID:"&amp;TRIM('RawA'!B5),"ID:"&amp;TRIM('RawB'!B12)),--EXACT("ID:"&amp;TRIM('RawA'!B5),"ID:"&amp;TRIM('RawB'!B13)),--EXACT("ID:"&amp;TRIM('RawA'!B5),"ID:"&amp;TRIM('RawB'!B14)))&gt;0),IF(D15&gt;1,"; Whitespace review","Whitespace review"),""))</x:f>
      </x:c>
      <x:c r="I15" s="12" t="n">
        <x:f>IF(LEN(C15)=0,"",IF(SUM(--EXACT("ID:"&amp;C15,"ID:"&amp;C15))=1,1,0))</x:f>
        <x:v>1</x:v>
      </x:c>
    </x:row>
    <x:row r="16" ht="23" customHeight="1">
      <x:c r="A16" s="2" t="str">
        <x:v>A</x:v>
      </x:c>
      <x:c r="B16" s="11" t="str">
        <x:f>'RawA'!A6</x:f>
        <x:v>A002</x:v>
      </x:c>
      <x:c r="C16" s="11" t="str">
        <x:f>IF(LEN('RawA'!B6)=0,"",CHAR(34)&amp;'RawA'!B6&amp;CHAR(34))</x:f>
        <x:v>"12"</x:v>
      </x:c>
      <x:c r="D16" s="12" t="n">
        <x:f>IF(LEN(C16)=0,"",SUM(--EXACT("ID:"&amp;'RawA'!B6,"ID:"&amp;'RawA'!B5),--EXACT("ID:"&amp;'RawA'!B6,"ID:"&amp;'RawA'!B6),--EXACT("ID:"&amp;'RawA'!B6,"ID:"&amp;'RawA'!B7),--EXACT("ID:"&amp;'RawA'!B6,"ID:"&amp;'RawA'!B8),--EXACT("ID:"&amp;'RawA'!B6,"ID:"&amp;'RawA'!B9),--EXACT("ID:"&amp;'RawA'!B6,"ID:"&amp;'RawA'!B10),--EXACT("ID:"&amp;'RawA'!B6,"ID:"&amp;'RawA'!B11),--EXACT("ID:"&amp;'RawA'!B6,"ID:"&amp;'RawA'!B12),--EXACT("ID:"&amp;'RawA'!B6,"ID:"&amp;'RawA'!B13),--EXACT("ID:"&amp;'RawA'!B6,"ID:"&amp;'RawA'!B14)))</x:f>
        <x:v>1</x:v>
      </x:c>
      <x:c r="E16" s="12" t="n">
        <x:f>IF(LEN(C16)=0,"",SUM(--EXACT("ID:"&amp;'RawA'!B6,"ID:"&amp;'RawB'!B5),--EXACT("ID:"&amp;'RawA'!B6,"ID:"&amp;'RawB'!B6),--EXACT("ID:"&amp;'RawA'!B6,"ID:"&amp;'RawB'!B7),--EXACT("ID:"&amp;'RawA'!B6,"ID:"&amp;'RawB'!B8),--EXACT("ID:"&amp;'RawA'!B6,"ID:"&amp;'RawB'!B9),--EXACT("ID:"&amp;'RawA'!B6,"ID:"&amp;'RawB'!B10),--EXACT("ID:"&amp;'RawA'!B6,"ID:"&amp;'RawB'!B11),--EXACT("ID:"&amp;'RawA'!B6,"ID:"&amp;'RawB'!B12),--EXACT("ID:"&amp;'RawA'!B6,"ID:"&amp;'RawB'!B13),--EXACT("ID:"&amp;'RawA'!B6,"ID:"&amp;'RawB'!B14)))</x:f>
        <x:v>1</x:v>
      </x:c>
      <x:c r="F16" s="12" t="n">
        <x:f>IF(LEN(C16)=0,"",IF(SUM(--EXACT("ID:"&amp;'RawA'!B6,"ID:"&amp;'RawA'!B5),--EXACT("ID:"&amp;'RawA'!B6,"ID:"&amp;'RawA'!B6))=1,1,0))</x:f>
        <x:v>1</x:v>
      </x:c>
      <x:c r="G16" s="2" t="str">
        <x:f>IF(LEN(C16)=0,"Blank ID",IF(E16&gt;0,"Matched",IF(A16="A","Left-only","Right-only")))</x:f>
        <x:v>Matched</x:v>
      </x:c>
      <x:c r="H16" s="2" t="str">
        <x:f>IF(LEN(C16)=0,"Missing ID",IF(D16&gt;1,"Duplicate in source","")&amp;IF(AND(E16=0,SUM(--EXACT("ID:"&amp;TRIM('RawA'!B6),"ID:"&amp;TRIM('RawB'!B5)),--EXACT("ID:"&amp;TRIM('RawA'!B6),"ID:"&amp;TRIM('RawB'!B6)),--EXACT("ID:"&amp;TRIM('RawA'!B6),"ID:"&amp;TRIM('RawB'!B7)),--EXACT("ID:"&amp;TRIM('RawA'!B6),"ID:"&amp;TRIM('RawB'!B8)),--EXACT("ID:"&amp;TRIM('RawA'!B6),"ID:"&amp;TRIM('RawB'!B9)),--EXACT("ID:"&amp;TRIM('RawA'!B6),"ID:"&amp;TRIM('RawB'!B10)),--EXACT("ID:"&amp;TRIM('RawA'!B6),"ID:"&amp;TRIM('RawB'!B11)),--EXACT("ID:"&amp;TRIM('RawA'!B6),"ID:"&amp;TRIM('RawB'!B12)),--EXACT("ID:"&amp;TRIM('RawA'!B6),"ID:"&amp;TRIM('RawB'!B13)),--EXACT("ID:"&amp;TRIM('RawA'!B6),"ID:"&amp;TRIM('RawB'!B14)))&gt;0),IF(D16&gt;1,"; Whitespace review","Whitespace review"),""))</x:f>
      </x:c>
      <x:c r="I16" s="12" t="n">
        <x:f>IF(LEN(C16)=0,"",IF(SUM(--EXACT("ID:"&amp;C16,"ID:"&amp;C15),--EXACT("ID:"&amp;C16,"ID:"&amp;C16))=1,1,0))</x:f>
        <x:v>1</x:v>
      </x:c>
    </x:row>
    <x:row r="17" ht="23" customHeight="1">
      <x:c r="A17" s="2" t="str">
        <x:v>A</x:v>
      </x:c>
      <x:c r="B17" s="11" t="str">
        <x:f>'RawA'!A7</x:f>
        <x:v>A003</x:v>
      </x:c>
      <x:c r="C17" s="11" t="str">
        <x:f>IF(LEN('RawA'!B7)=0,"",CHAR(34)&amp;'RawA'!B7&amp;CHAR(34))</x:f>
        <x:v>"D-10"</x:v>
      </x:c>
      <x:c r="D17" s="12" t="n">
        <x:f>IF(LEN(C17)=0,"",SUM(--EXACT("ID:"&amp;'RawA'!B7,"ID:"&amp;'RawA'!B5),--EXACT("ID:"&amp;'RawA'!B7,"ID:"&amp;'RawA'!B6),--EXACT("ID:"&amp;'RawA'!B7,"ID:"&amp;'RawA'!B7),--EXACT("ID:"&amp;'RawA'!B7,"ID:"&amp;'RawA'!B8),--EXACT("ID:"&amp;'RawA'!B7,"ID:"&amp;'RawA'!B9),--EXACT("ID:"&amp;'RawA'!B7,"ID:"&amp;'RawA'!B10),--EXACT("ID:"&amp;'RawA'!B7,"ID:"&amp;'RawA'!B11),--EXACT("ID:"&amp;'RawA'!B7,"ID:"&amp;'RawA'!B12),--EXACT("ID:"&amp;'RawA'!B7,"ID:"&amp;'RawA'!B13),--EXACT("ID:"&amp;'RawA'!B7,"ID:"&amp;'RawA'!B14)))</x:f>
        <x:v>2</x:v>
      </x:c>
      <x:c r="E17" s="12" t="n">
        <x:f>IF(LEN(C17)=0,"",SUM(--EXACT("ID:"&amp;'RawA'!B7,"ID:"&amp;'RawB'!B5),--EXACT("ID:"&amp;'RawA'!B7,"ID:"&amp;'RawB'!B6),--EXACT("ID:"&amp;'RawA'!B7,"ID:"&amp;'RawB'!B7),--EXACT("ID:"&amp;'RawA'!B7,"ID:"&amp;'RawB'!B8),--EXACT("ID:"&amp;'RawA'!B7,"ID:"&amp;'RawB'!B9),--EXACT("ID:"&amp;'RawA'!B7,"ID:"&amp;'RawB'!B10),--EXACT("ID:"&amp;'RawA'!B7,"ID:"&amp;'RawB'!B11),--EXACT("ID:"&amp;'RawA'!B7,"ID:"&amp;'RawB'!B12),--EXACT("ID:"&amp;'RawA'!B7,"ID:"&amp;'RawB'!B13),--EXACT("ID:"&amp;'RawA'!B7,"ID:"&amp;'RawB'!B14)))</x:f>
        <x:v>1</x:v>
      </x:c>
      <x:c r="F17" s="12" t="n">
        <x:f>IF(LEN(C17)=0,"",IF(SUM(--EXACT("ID:"&amp;'RawA'!B7,"ID:"&amp;'RawA'!B5),--EXACT("ID:"&amp;'RawA'!B7,"ID:"&amp;'RawA'!B6),--EXACT("ID:"&amp;'RawA'!B7,"ID:"&amp;'RawA'!B7))=1,1,0))</x:f>
        <x:v>1</x:v>
      </x:c>
      <x:c r="G17" s="2" t="str">
        <x:f>IF(LEN(C17)=0,"Blank ID",IF(E17&gt;0,"Matched",IF(A17="A","Left-only","Right-only")))</x:f>
        <x:v>Matched</x:v>
      </x:c>
      <x:c r="H17" s="2" t="str">
        <x:f>IF(LEN(C17)=0,"Missing ID",IF(D17&gt;1,"Duplicate in source","")&amp;IF(AND(E17=0,SUM(--EXACT("ID:"&amp;TRIM('RawA'!B7),"ID:"&amp;TRIM('RawB'!B5)),--EXACT("ID:"&amp;TRIM('RawA'!B7),"ID:"&amp;TRIM('RawB'!B6)),--EXACT("ID:"&amp;TRIM('RawA'!B7),"ID:"&amp;TRIM('RawB'!B7)),--EXACT("ID:"&amp;TRIM('RawA'!B7),"ID:"&amp;TRIM('RawB'!B8)),--EXACT("ID:"&amp;TRIM('RawA'!B7),"ID:"&amp;TRIM('RawB'!B9)),--EXACT("ID:"&amp;TRIM('RawA'!B7),"ID:"&amp;TRIM('RawB'!B10)),--EXACT("ID:"&amp;TRIM('RawA'!B7),"ID:"&amp;TRIM('RawB'!B11)),--EXACT("ID:"&amp;TRIM('RawA'!B7),"ID:"&amp;TRIM('RawB'!B12)),--EXACT("ID:"&amp;TRIM('RawA'!B7),"ID:"&amp;TRIM('RawB'!B13)),--EXACT("ID:"&amp;TRIM('RawA'!B7),"ID:"&amp;TRIM('RawB'!B14)))&gt;0),IF(D17&gt;1,"; Whitespace review","Whitespace review"),""))</x:f>
        <x:v>Duplicate in source</x:v>
      </x:c>
      <x:c r="I17" s="12" t="n">
        <x:f>IF(LEN(C17)=0,"",IF(SUM(--EXACT("ID:"&amp;C17,"ID:"&amp;C15),--EXACT("ID:"&amp;C17,"ID:"&amp;C16),--EXACT("ID:"&amp;C17,"ID:"&amp;C17))=1,1,0))</x:f>
        <x:v>1</x:v>
      </x:c>
    </x:row>
    <x:row r="18" ht="23" customHeight="1">
      <x:c r="A18" s="2" t="str">
        <x:v>A</x:v>
      </x:c>
      <x:c r="B18" s="11" t="str">
        <x:f>'RawA'!A8</x:f>
        <x:v>A004</x:v>
      </x:c>
      <x:c r="C18" s="11" t="str">
        <x:f>IF(LEN('RawA'!B8)=0,"",CHAR(34)&amp;'RawA'!B8&amp;CHAR(34))</x:f>
        <x:v>"D-10"</x:v>
      </x:c>
      <x:c r="D18" s="12" t="n">
        <x:f>IF(LEN(C18)=0,"",SUM(--EXACT("ID:"&amp;'RawA'!B8,"ID:"&amp;'RawA'!B5),--EXACT("ID:"&amp;'RawA'!B8,"ID:"&amp;'RawA'!B6),--EXACT("ID:"&amp;'RawA'!B8,"ID:"&amp;'RawA'!B7),--EXACT("ID:"&amp;'RawA'!B8,"ID:"&amp;'RawA'!B8),--EXACT("ID:"&amp;'RawA'!B8,"ID:"&amp;'RawA'!B9),--EXACT("ID:"&amp;'RawA'!B8,"ID:"&amp;'RawA'!B10),--EXACT("ID:"&amp;'RawA'!B8,"ID:"&amp;'RawA'!B11),--EXACT("ID:"&amp;'RawA'!B8,"ID:"&amp;'RawA'!B12),--EXACT("ID:"&amp;'RawA'!B8,"ID:"&amp;'RawA'!B13),--EXACT("ID:"&amp;'RawA'!B8,"ID:"&amp;'RawA'!B14)))</x:f>
        <x:v>2</x:v>
      </x:c>
      <x:c r="E18" s="12" t="n">
        <x:f>IF(LEN(C18)=0,"",SUM(--EXACT("ID:"&amp;'RawA'!B8,"ID:"&amp;'RawB'!B5),--EXACT("ID:"&amp;'RawA'!B8,"ID:"&amp;'RawB'!B6),--EXACT("ID:"&amp;'RawA'!B8,"ID:"&amp;'RawB'!B7),--EXACT("ID:"&amp;'RawA'!B8,"ID:"&amp;'RawB'!B8),--EXACT("ID:"&amp;'RawA'!B8,"ID:"&amp;'RawB'!B9),--EXACT("ID:"&amp;'RawA'!B8,"ID:"&amp;'RawB'!B10),--EXACT("ID:"&amp;'RawA'!B8,"ID:"&amp;'RawB'!B11),--EXACT("ID:"&amp;'RawA'!B8,"ID:"&amp;'RawB'!B12),--EXACT("ID:"&amp;'RawA'!B8,"ID:"&amp;'RawB'!B13),--EXACT("ID:"&amp;'RawA'!B8,"ID:"&amp;'RawB'!B14)))</x:f>
        <x:v>1</x:v>
      </x:c>
      <x:c r="F18" s="12" t="n">
        <x:f>IF(LEN(C18)=0,"",IF(SUM(--EXACT("ID:"&amp;'RawA'!B8,"ID:"&amp;'RawA'!B5),--EXACT("ID:"&amp;'RawA'!B8,"ID:"&amp;'RawA'!B6),--EXACT("ID:"&amp;'RawA'!B8,"ID:"&amp;'RawA'!B7),--EXACT("ID:"&amp;'RawA'!B8,"ID:"&amp;'RawA'!B8))=1,1,0))</x:f>
        <x:v>0</x:v>
      </x:c>
      <x:c r="G18" s="2" t="str">
        <x:f>IF(LEN(C18)=0,"Blank ID",IF(E18&gt;0,"Matched",IF(A18="A","Left-only","Right-only")))</x:f>
        <x:v>Matched</x:v>
      </x:c>
      <x:c r="H18" s="2" t="str">
        <x:f>IF(LEN(C18)=0,"Missing ID",IF(D18&gt;1,"Duplicate in source","")&amp;IF(AND(E18=0,SUM(--EXACT("ID:"&amp;TRIM('RawA'!B8),"ID:"&amp;TRIM('RawB'!B5)),--EXACT("ID:"&amp;TRIM('RawA'!B8),"ID:"&amp;TRIM('RawB'!B6)),--EXACT("ID:"&amp;TRIM('RawA'!B8),"ID:"&amp;TRIM('RawB'!B7)),--EXACT("ID:"&amp;TRIM('RawA'!B8),"ID:"&amp;TRIM('RawB'!B8)),--EXACT("ID:"&amp;TRIM('RawA'!B8),"ID:"&amp;TRIM('RawB'!B9)),--EXACT("ID:"&amp;TRIM('RawA'!B8),"ID:"&amp;TRIM('RawB'!B10)),--EXACT("ID:"&amp;TRIM('RawA'!B8),"ID:"&amp;TRIM('RawB'!B11)),--EXACT("ID:"&amp;TRIM('RawA'!B8),"ID:"&amp;TRIM('RawB'!B12)),--EXACT("ID:"&amp;TRIM('RawA'!B8),"ID:"&amp;TRIM('RawB'!B13)),--EXACT("ID:"&amp;TRIM('RawA'!B8),"ID:"&amp;TRIM('RawB'!B14)))&gt;0),IF(D18&gt;1,"; Whitespace review","Whitespace review"),""))</x:f>
        <x:v>Duplicate in source</x:v>
      </x:c>
      <x:c r="I18" s="12" t="n">
        <x:f>IF(LEN(C18)=0,"",IF(SUM(--EXACT("ID:"&amp;C18,"ID:"&amp;C15),--EXACT("ID:"&amp;C18,"ID:"&amp;C16),--EXACT("ID:"&amp;C18,"ID:"&amp;C17),--EXACT("ID:"&amp;C18,"ID:"&amp;C18))=1,1,0))</x:f>
        <x:v>0</x:v>
      </x:c>
    </x:row>
    <x:row r="19" ht="23" customHeight="1">
      <x:c r="A19" s="2" t="str">
        <x:v>A</x:v>
      </x:c>
      <x:c r="B19" s="11" t="str">
        <x:f>'RawA'!A9</x:f>
        <x:v>A005</x:v>
      </x:c>
      <x:c r="C19" s="11" t="str">
        <x:f>IF(LEN('RawA'!B9)=0,"",CHAR(34)&amp;'RawA'!B9&amp;CHAR(34))</x:f>
      </x:c>
      <x:c r="D19" s="12" t="str">
        <x:f>IF(LEN(C19)=0,"",SUM(--EXACT("ID:"&amp;'RawA'!B9,"ID:"&amp;'RawA'!B5),--EXACT("ID:"&amp;'RawA'!B9,"ID:"&amp;'RawA'!B6),--EXACT("ID:"&amp;'RawA'!B9,"ID:"&amp;'RawA'!B7),--EXACT("ID:"&amp;'RawA'!B9,"ID:"&amp;'RawA'!B8),--EXACT("ID:"&amp;'RawA'!B9,"ID:"&amp;'RawA'!B9),--EXACT("ID:"&amp;'RawA'!B9,"ID:"&amp;'RawA'!B10),--EXACT("ID:"&amp;'RawA'!B9,"ID:"&amp;'RawA'!B11),--EXACT("ID:"&amp;'RawA'!B9,"ID:"&amp;'RawA'!B12),--EXACT("ID:"&amp;'RawA'!B9,"ID:"&amp;'RawA'!B13),--EXACT("ID:"&amp;'RawA'!B9,"ID:"&amp;'RawA'!B14)))</x:f>
      </x:c>
      <x:c r="E19" s="12" t="str">
        <x:f>IF(LEN(C19)=0,"",SUM(--EXACT("ID:"&amp;'RawA'!B9,"ID:"&amp;'RawB'!B5),--EXACT("ID:"&amp;'RawA'!B9,"ID:"&amp;'RawB'!B6),--EXACT("ID:"&amp;'RawA'!B9,"ID:"&amp;'RawB'!B7),--EXACT("ID:"&amp;'RawA'!B9,"ID:"&amp;'RawB'!B8),--EXACT("ID:"&amp;'RawA'!B9,"ID:"&amp;'RawB'!B9),--EXACT("ID:"&amp;'RawA'!B9,"ID:"&amp;'RawB'!B10),--EXACT("ID:"&amp;'RawA'!B9,"ID:"&amp;'RawB'!B11),--EXACT("ID:"&amp;'RawA'!B9,"ID:"&amp;'RawB'!B12),--EXACT("ID:"&amp;'RawA'!B9,"ID:"&amp;'RawB'!B13),--EXACT("ID:"&amp;'RawA'!B9,"ID:"&amp;'RawB'!B14)))</x:f>
      </x:c>
      <x:c r="F19" s="12" t="str">
        <x:f>IF(LEN(C19)=0,"",IF(SUM(--EXACT("ID:"&amp;'RawA'!B9,"ID:"&amp;'RawA'!B5),--EXACT("ID:"&amp;'RawA'!B9,"ID:"&amp;'RawA'!B6),--EXACT("ID:"&amp;'RawA'!B9,"ID:"&amp;'RawA'!B7),--EXACT("ID:"&amp;'RawA'!B9,"ID:"&amp;'RawA'!B8),--EXACT("ID:"&amp;'RawA'!B9,"ID:"&amp;'RawA'!B9))=1,1,0))</x:f>
      </x:c>
      <x:c r="G19" s="2" t="str">
        <x:f>IF(LEN(C19)=0,"Blank ID",IF(E19&gt;0,"Matched",IF(A19="A","Left-only","Right-only")))</x:f>
        <x:v>Blank ID</x:v>
      </x:c>
      <x:c r="H19" s="2" t="str">
        <x:f>IF(LEN(C19)=0,"Missing ID",IF(D19&gt;1,"Duplicate in source","")&amp;IF(AND(E19=0,SUM(--EXACT("ID:"&amp;TRIM('RawA'!B9),"ID:"&amp;TRIM('RawB'!B5)),--EXACT("ID:"&amp;TRIM('RawA'!B9),"ID:"&amp;TRIM('RawB'!B6)),--EXACT("ID:"&amp;TRIM('RawA'!B9),"ID:"&amp;TRIM('RawB'!B7)),--EXACT("ID:"&amp;TRIM('RawA'!B9),"ID:"&amp;TRIM('RawB'!B8)),--EXACT("ID:"&amp;TRIM('RawA'!B9),"ID:"&amp;TRIM('RawB'!B9)),--EXACT("ID:"&amp;TRIM('RawA'!B9),"ID:"&amp;TRIM('RawB'!B10)),--EXACT("ID:"&amp;TRIM('RawA'!B9),"ID:"&amp;TRIM('RawB'!B11)),--EXACT("ID:"&amp;TRIM('RawA'!B9),"ID:"&amp;TRIM('RawB'!B12)),--EXACT("ID:"&amp;TRIM('RawA'!B9),"ID:"&amp;TRIM('RawB'!B13)),--EXACT("ID:"&amp;TRIM('RawA'!B9),"ID:"&amp;TRIM('RawB'!B14)))&gt;0),IF(D19&gt;1,"; Whitespace review","Whitespace review"),""))</x:f>
        <x:v>Missing ID</x:v>
      </x:c>
      <x:c r="I19" s="12" t="str">
        <x:f>IF(LEN(C19)=0,"",IF(SUM(--EXACT("ID:"&amp;C19,"ID:"&amp;C15),--EXACT("ID:"&amp;C19,"ID:"&amp;C16),--EXACT("ID:"&amp;C19,"ID:"&amp;C17),--EXACT("ID:"&amp;C19,"ID:"&amp;C18),--EXACT("ID:"&amp;C19,"ID:"&amp;C19))=1,1,0))</x:f>
      </x:c>
    </x:row>
    <x:row r="20" ht="23" customHeight="1">
      <x:c r="A20" s="2" t="str">
        <x:v>A</x:v>
      </x:c>
      <x:c r="B20" s="11" t="str">
        <x:f>'RawA'!A10</x:f>
        <x:v>A006</x:v>
      </x:c>
      <x:c r="C20" s="11" t="str">
        <x:f>IF(LEN('RawA'!B10)=0,"",CHAR(34)&amp;'RawA'!B10&amp;CHAR(34))</x:f>
        <x:v>"0"</x:v>
      </x:c>
      <x:c r="D20" s="12" t="n">
        <x:f>IF(LEN(C20)=0,"",SUM(--EXACT("ID:"&amp;'RawA'!B10,"ID:"&amp;'RawA'!B5),--EXACT("ID:"&amp;'RawA'!B10,"ID:"&amp;'RawA'!B6),--EXACT("ID:"&amp;'RawA'!B10,"ID:"&amp;'RawA'!B7),--EXACT("ID:"&amp;'RawA'!B10,"ID:"&amp;'RawA'!B8),--EXACT("ID:"&amp;'RawA'!B10,"ID:"&amp;'RawA'!B9),--EXACT("ID:"&amp;'RawA'!B10,"ID:"&amp;'RawA'!B10),--EXACT("ID:"&amp;'RawA'!B10,"ID:"&amp;'RawA'!B11),--EXACT("ID:"&amp;'RawA'!B10,"ID:"&amp;'RawA'!B12),--EXACT("ID:"&amp;'RawA'!B10,"ID:"&amp;'RawA'!B13),--EXACT("ID:"&amp;'RawA'!B10,"ID:"&amp;'RawA'!B14)))</x:f>
        <x:v>1</x:v>
      </x:c>
      <x:c r="E20" s="12" t="n">
        <x:f>IF(LEN(C20)=0,"",SUM(--EXACT("ID:"&amp;'RawA'!B10,"ID:"&amp;'RawB'!B5),--EXACT("ID:"&amp;'RawA'!B10,"ID:"&amp;'RawB'!B6),--EXACT("ID:"&amp;'RawA'!B10,"ID:"&amp;'RawB'!B7),--EXACT("ID:"&amp;'RawA'!B10,"ID:"&amp;'RawB'!B8),--EXACT("ID:"&amp;'RawA'!B10,"ID:"&amp;'RawB'!B9),--EXACT("ID:"&amp;'RawA'!B10,"ID:"&amp;'RawB'!B10),--EXACT("ID:"&amp;'RawA'!B10,"ID:"&amp;'RawB'!B11),--EXACT("ID:"&amp;'RawA'!B10,"ID:"&amp;'RawB'!B12),--EXACT("ID:"&amp;'RawA'!B10,"ID:"&amp;'RawB'!B13),--EXACT("ID:"&amp;'RawA'!B10,"ID:"&amp;'RawB'!B14)))</x:f>
        <x:v>1</x:v>
      </x:c>
      <x:c r="F20" s="12" t="n">
        <x:f>IF(LEN(C20)=0,"",IF(SUM(--EXACT("ID:"&amp;'RawA'!B10,"ID:"&amp;'RawA'!B5),--EXACT("ID:"&amp;'RawA'!B10,"ID:"&amp;'RawA'!B6),--EXACT("ID:"&amp;'RawA'!B10,"ID:"&amp;'RawA'!B7),--EXACT("ID:"&amp;'RawA'!B10,"ID:"&amp;'RawA'!B8),--EXACT("ID:"&amp;'RawA'!B10,"ID:"&amp;'RawA'!B9),--EXACT("ID:"&amp;'RawA'!B10,"ID:"&amp;'RawA'!B10))=1,1,0))</x:f>
        <x:v>1</x:v>
      </x:c>
      <x:c r="G20" s="2" t="str">
        <x:f>IF(LEN(C20)=0,"Blank ID",IF(E20&gt;0,"Matched",IF(A20="A","Left-only","Right-only")))</x:f>
        <x:v>Matched</x:v>
      </x:c>
      <x:c r="H20" s="2" t="str">
        <x:f>IF(LEN(C20)=0,"Missing ID",IF(D20&gt;1,"Duplicate in source","")&amp;IF(AND(E20=0,SUM(--EXACT("ID:"&amp;TRIM('RawA'!B10),"ID:"&amp;TRIM('RawB'!B5)),--EXACT("ID:"&amp;TRIM('RawA'!B10),"ID:"&amp;TRIM('RawB'!B6)),--EXACT("ID:"&amp;TRIM('RawA'!B10),"ID:"&amp;TRIM('RawB'!B7)),--EXACT("ID:"&amp;TRIM('RawA'!B10),"ID:"&amp;TRIM('RawB'!B8)),--EXACT("ID:"&amp;TRIM('RawA'!B10),"ID:"&amp;TRIM('RawB'!B9)),--EXACT("ID:"&amp;TRIM('RawA'!B10),"ID:"&amp;TRIM('RawB'!B10)),--EXACT("ID:"&amp;TRIM('RawA'!B10),"ID:"&amp;TRIM('RawB'!B11)),--EXACT("ID:"&amp;TRIM('RawA'!B10),"ID:"&amp;TRIM('RawB'!B12)),--EXACT("ID:"&amp;TRIM('RawA'!B10),"ID:"&amp;TRIM('RawB'!B13)),--EXACT("ID:"&amp;TRIM('RawA'!B10),"ID:"&amp;TRIM('RawB'!B14)))&gt;0),IF(D20&gt;1,"; Whitespace review","Whitespace review"),""))</x:f>
      </x:c>
      <x:c r="I20" s="12" t="n">
        <x:f>IF(LEN(C20)=0,"",IF(SUM(--EXACT("ID:"&amp;C20,"ID:"&amp;C15),--EXACT("ID:"&amp;C20,"ID:"&amp;C16),--EXACT("ID:"&amp;C20,"ID:"&amp;C17),--EXACT("ID:"&amp;C20,"ID:"&amp;C18),--EXACT("ID:"&amp;C20,"ID:"&amp;C19),--EXACT("ID:"&amp;C20,"ID:"&amp;C20))=1,1,0))</x:f>
        <x:v>1</x:v>
      </x:c>
    </x:row>
    <x:row r="21" ht="23" customHeight="1">
      <x:c r="A21" s="2" t="str">
        <x:v>A</x:v>
      </x:c>
      <x:c r="B21" s="11" t="str">
        <x:f>'RawA'!A11</x:f>
        <x:v>A007</x:v>
      </x:c>
      <x:c r="C21" s="11" t="str">
        <x:f>IF(LEN('RawA'!B11)=0,"",CHAR(34)&amp;'RawA'!B11&amp;CHAR(34))</x:f>
        <x:v>"ABC"</x:v>
      </x:c>
      <x:c r="D21" s="12" t="n">
        <x:f>IF(LEN(C21)=0,"",SUM(--EXACT("ID:"&amp;'RawA'!B11,"ID:"&amp;'RawA'!B5),--EXACT("ID:"&amp;'RawA'!B11,"ID:"&amp;'RawA'!B6),--EXACT("ID:"&amp;'RawA'!B11,"ID:"&amp;'RawA'!B7),--EXACT("ID:"&amp;'RawA'!B11,"ID:"&amp;'RawA'!B8),--EXACT("ID:"&amp;'RawA'!B11,"ID:"&amp;'RawA'!B9),--EXACT("ID:"&amp;'RawA'!B11,"ID:"&amp;'RawA'!B10),--EXACT("ID:"&amp;'RawA'!B11,"ID:"&amp;'RawA'!B11),--EXACT("ID:"&amp;'RawA'!B11,"ID:"&amp;'RawA'!B12),--EXACT("ID:"&amp;'RawA'!B11,"ID:"&amp;'RawA'!B13),--EXACT("ID:"&amp;'RawA'!B11,"ID:"&amp;'RawA'!B14)))</x:f>
        <x:v>1</x:v>
      </x:c>
      <x:c r="E21" s="12" t="n">
        <x:f>IF(LEN(C21)=0,"",SUM(--EXACT("ID:"&amp;'RawA'!B11,"ID:"&amp;'RawB'!B5),--EXACT("ID:"&amp;'RawA'!B11,"ID:"&amp;'RawB'!B6),--EXACT("ID:"&amp;'RawA'!B11,"ID:"&amp;'RawB'!B7),--EXACT("ID:"&amp;'RawA'!B11,"ID:"&amp;'RawB'!B8),--EXACT("ID:"&amp;'RawA'!B11,"ID:"&amp;'RawB'!B9),--EXACT("ID:"&amp;'RawA'!B11,"ID:"&amp;'RawB'!B10),--EXACT("ID:"&amp;'RawA'!B11,"ID:"&amp;'RawB'!B11),--EXACT("ID:"&amp;'RawA'!B11,"ID:"&amp;'RawB'!B12),--EXACT("ID:"&amp;'RawA'!B11,"ID:"&amp;'RawB'!B13),--EXACT("ID:"&amp;'RawA'!B11,"ID:"&amp;'RawB'!B14)))</x:f>
        <x:v>0</x:v>
      </x:c>
      <x:c r="F21" s="12" t="n">
        <x:f>IF(LEN(C21)=0,"",IF(SUM(--EXACT("ID:"&amp;'RawA'!B11,"ID:"&amp;'RawA'!B5),--EXACT("ID:"&amp;'RawA'!B11,"ID:"&amp;'RawA'!B6),--EXACT("ID:"&amp;'RawA'!B11,"ID:"&amp;'RawA'!B7),--EXACT("ID:"&amp;'RawA'!B11,"ID:"&amp;'RawA'!B8),--EXACT("ID:"&amp;'RawA'!B11,"ID:"&amp;'RawA'!B9),--EXACT("ID:"&amp;'RawA'!B11,"ID:"&amp;'RawA'!B10),--EXACT("ID:"&amp;'RawA'!B11,"ID:"&amp;'RawA'!B11))=1,1,0))</x:f>
        <x:v>1</x:v>
      </x:c>
      <x:c r="G21" s="2" t="str">
        <x:f>IF(LEN(C21)=0,"Blank ID",IF(E21&gt;0,"Matched",IF(A21="A","Left-only","Right-only")))</x:f>
        <x:v>Left-only</x:v>
      </x:c>
      <x:c r="H21" s="2" t="str">
        <x:f>IF(LEN(C21)=0,"Missing ID",IF(D21&gt;1,"Duplicate in source","")&amp;IF(AND(E21=0,SUM(--EXACT("ID:"&amp;TRIM('RawA'!B11),"ID:"&amp;TRIM('RawB'!B5)),--EXACT("ID:"&amp;TRIM('RawA'!B11),"ID:"&amp;TRIM('RawB'!B6)),--EXACT("ID:"&amp;TRIM('RawA'!B11),"ID:"&amp;TRIM('RawB'!B7)),--EXACT("ID:"&amp;TRIM('RawA'!B11),"ID:"&amp;TRIM('RawB'!B8)),--EXACT("ID:"&amp;TRIM('RawA'!B11),"ID:"&amp;TRIM('RawB'!B9)),--EXACT("ID:"&amp;TRIM('RawA'!B11),"ID:"&amp;TRIM('RawB'!B10)),--EXACT("ID:"&amp;TRIM('RawA'!B11),"ID:"&amp;TRIM('RawB'!B11)),--EXACT("ID:"&amp;TRIM('RawA'!B11),"ID:"&amp;TRIM('RawB'!B12)),--EXACT("ID:"&amp;TRIM('RawA'!B11),"ID:"&amp;TRIM('RawB'!B13)),--EXACT("ID:"&amp;TRIM('RawA'!B11),"ID:"&amp;TRIM('RawB'!B14)))&gt;0),IF(D21&gt;1,"; Whitespace review","Whitespace review"),""))</x:f>
      </x:c>
      <x:c r="I21" s="12" t="n">
        <x:f>IF(LEN(C21)=0,"",IF(SUM(--EXACT("ID:"&amp;C21,"ID:"&amp;C15),--EXACT("ID:"&amp;C21,"ID:"&amp;C16),--EXACT("ID:"&amp;C21,"ID:"&amp;C17),--EXACT("ID:"&amp;C21,"ID:"&amp;C18),--EXACT("ID:"&amp;C21,"ID:"&amp;C19),--EXACT("ID:"&amp;C21,"ID:"&amp;C20),--EXACT("ID:"&amp;C21,"ID:"&amp;C21))=1,1,0))</x:f>
        <x:v>1</x:v>
      </x:c>
    </x:row>
    <x:row r="22" ht="23" customHeight="1">
      <x:c r="A22" s="2" t="str">
        <x:v>A</x:v>
      </x:c>
      <x:c r="B22" s="11" t="str">
        <x:f>'RawA'!A12</x:f>
        <x:v>A008</x:v>
      </x:c>
      <x:c r="C22" s="11" t="str">
        <x:f>IF(LEN('RawA'!B12)=0,"",CHAR(34)&amp;'RawA'!B12&amp;CHAR(34))</x:f>
        <x:v>"Q-7 "</x:v>
      </x:c>
      <x:c r="D22" s="12" t="n">
        <x:f>IF(LEN(C22)=0,"",SUM(--EXACT("ID:"&amp;'RawA'!B12,"ID:"&amp;'RawA'!B5),--EXACT("ID:"&amp;'RawA'!B12,"ID:"&amp;'RawA'!B6),--EXACT("ID:"&amp;'RawA'!B12,"ID:"&amp;'RawA'!B7),--EXACT("ID:"&amp;'RawA'!B12,"ID:"&amp;'RawA'!B8),--EXACT("ID:"&amp;'RawA'!B12,"ID:"&amp;'RawA'!B9),--EXACT("ID:"&amp;'RawA'!B12,"ID:"&amp;'RawA'!B10),--EXACT("ID:"&amp;'RawA'!B12,"ID:"&amp;'RawA'!B11),--EXACT("ID:"&amp;'RawA'!B12,"ID:"&amp;'RawA'!B12),--EXACT("ID:"&amp;'RawA'!B12,"ID:"&amp;'RawA'!B13),--EXACT("ID:"&amp;'RawA'!B12,"ID:"&amp;'RawA'!B14)))</x:f>
        <x:v>1</x:v>
      </x:c>
      <x:c r="E22" s="12" t="n">
        <x:f>IF(LEN(C22)=0,"",SUM(--EXACT("ID:"&amp;'RawA'!B12,"ID:"&amp;'RawB'!B5),--EXACT("ID:"&amp;'RawA'!B12,"ID:"&amp;'RawB'!B6),--EXACT("ID:"&amp;'RawA'!B12,"ID:"&amp;'RawB'!B7),--EXACT("ID:"&amp;'RawA'!B12,"ID:"&amp;'RawB'!B8),--EXACT("ID:"&amp;'RawA'!B12,"ID:"&amp;'RawB'!B9),--EXACT("ID:"&amp;'RawA'!B12,"ID:"&amp;'RawB'!B10),--EXACT("ID:"&amp;'RawA'!B12,"ID:"&amp;'RawB'!B11),--EXACT("ID:"&amp;'RawA'!B12,"ID:"&amp;'RawB'!B12),--EXACT("ID:"&amp;'RawA'!B12,"ID:"&amp;'RawB'!B13),--EXACT("ID:"&amp;'RawA'!B12,"ID:"&amp;'RawB'!B14)))</x:f>
        <x:v>0</x:v>
      </x:c>
      <x:c r="F22" s="12" t="n">
        <x:f>IF(LEN(C22)=0,"",IF(SUM(--EXACT("ID:"&amp;'RawA'!B12,"ID:"&amp;'RawA'!B5),--EXACT("ID:"&amp;'RawA'!B12,"ID:"&amp;'RawA'!B6),--EXACT("ID:"&amp;'RawA'!B12,"ID:"&amp;'RawA'!B7),--EXACT("ID:"&amp;'RawA'!B12,"ID:"&amp;'RawA'!B8),--EXACT("ID:"&amp;'RawA'!B12,"ID:"&amp;'RawA'!B9),--EXACT("ID:"&amp;'RawA'!B12,"ID:"&amp;'RawA'!B10),--EXACT("ID:"&amp;'RawA'!B12,"ID:"&amp;'RawA'!B11),--EXACT("ID:"&amp;'RawA'!B12,"ID:"&amp;'RawA'!B12))=1,1,0))</x:f>
        <x:v>1</x:v>
      </x:c>
      <x:c r="G22" s="2" t="str">
        <x:f>IF(LEN(C22)=0,"Blank ID",IF(E22&gt;0,"Matched",IF(A22="A","Left-only","Right-only")))</x:f>
        <x:v>Left-only</x:v>
      </x:c>
      <x:c r="H22" s="2" t="str">
        <x:f>IF(LEN(C22)=0,"Missing ID",IF(D22&gt;1,"Duplicate in source","")&amp;IF(AND(E22=0,SUM(--EXACT("ID:"&amp;TRIM('RawA'!B12),"ID:"&amp;TRIM('RawB'!B5)),--EXACT("ID:"&amp;TRIM('RawA'!B12),"ID:"&amp;TRIM('RawB'!B6)),--EXACT("ID:"&amp;TRIM('RawA'!B12),"ID:"&amp;TRIM('RawB'!B7)),--EXACT("ID:"&amp;TRIM('RawA'!B12),"ID:"&amp;TRIM('RawB'!B8)),--EXACT("ID:"&amp;TRIM('RawA'!B12),"ID:"&amp;TRIM('RawB'!B9)),--EXACT("ID:"&amp;TRIM('RawA'!B12),"ID:"&amp;TRIM('RawB'!B10)),--EXACT("ID:"&amp;TRIM('RawA'!B12),"ID:"&amp;TRIM('RawB'!B11)),--EXACT("ID:"&amp;TRIM('RawA'!B12),"ID:"&amp;TRIM('RawB'!B12)),--EXACT("ID:"&amp;TRIM('RawA'!B12),"ID:"&amp;TRIM('RawB'!B13)),--EXACT("ID:"&amp;TRIM('RawA'!B12),"ID:"&amp;TRIM('RawB'!B14)))&gt;0),IF(D22&gt;1,"; Whitespace review","Whitespace review"),""))</x:f>
        <x:v>Whitespace review</x:v>
      </x:c>
      <x:c r="I22" s="12" t="n">
        <x:f>IF(LEN(C22)=0,"",IF(SUM(--EXACT("ID:"&amp;C22,"ID:"&amp;C15),--EXACT("ID:"&amp;C22,"ID:"&amp;C16),--EXACT("ID:"&amp;C22,"ID:"&amp;C17),--EXACT("ID:"&amp;C22,"ID:"&amp;C18),--EXACT("ID:"&amp;C22,"ID:"&amp;C19),--EXACT("ID:"&amp;C22,"ID:"&amp;C20),--EXACT("ID:"&amp;C22,"ID:"&amp;C21),--EXACT("ID:"&amp;C22,"ID:"&amp;C22))=1,1,0))</x:f>
        <x:v>1</x:v>
      </x:c>
    </x:row>
    <x:row r="23" ht="23" customHeight="1">
      <x:c r="A23" s="2" t="str">
        <x:v>A</x:v>
      </x:c>
      <x:c r="B23" s="11" t="str">
        <x:f>'RawA'!A13</x:f>
        <x:v>A009</x:v>
      </x:c>
      <x:c r="C23" s="11" t="str">
        <x:f>IF(LEN('RawA'!B13)=0,"",CHAR(34)&amp;'RawA'!B13&amp;CHAR(34))</x:f>
        <x:v>"LEFT-9"</x:v>
      </x:c>
      <x:c r="D23" s="12" t="n">
        <x:f>IF(LEN(C23)=0,"",SUM(--EXACT("ID:"&amp;'RawA'!B13,"ID:"&amp;'RawA'!B5),--EXACT("ID:"&amp;'RawA'!B13,"ID:"&amp;'RawA'!B6),--EXACT("ID:"&amp;'RawA'!B13,"ID:"&amp;'RawA'!B7),--EXACT("ID:"&amp;'RawA'!B13,"ID:"&amp;'RawA'!B8),--EXACT("ID:"&amp;'RawA'!B13,"ID:"&amp;'RawA'!B9),--EXACT("ID:"&amp;'RawA'!B13,"ID:"&amp;'RawA'!B10),--EXACT("ID:"&amp;'RawA'!B13,"ID:"&amp;'RawA'!B11),--EXACT("ID:"&amp;'RawA'!B13,"ID:"&amp;'RawA'!B12),--EXACT("ID:"&amp;'RawA'!B13,"ID:"&amp;'RawA'!B13),--EXACT("ID:"&amp;'RawA'!B13,"ID:"&amp;'RawA'!B14)))</x:f>
        <x:v>1</x:v>
      </x:c>
      <x:c r="E23" s="12" t="n">
        <x:f>IF(LEN(C23)=0,"",SUM(--EXACT("ID:"&amp;'RawA'!B13,"ID:"&amp;'RawB'!B5),--EXACT("ID:"&amp;'RawA'!B13,"ID:"&amp;'RawB'!B6),--EXACT("ID:"&amp;'RawA'!B13,"ID:"&amp;'RawB'!B7),--EXACT("ID:"&amp;'RawA'!B13,"ID:"&amp;'RawB'!B8),--EXACT("ID:"&amp;'RawA'!B13,"ID:"&amp;'RawB'!B9),--EXACT("ID:"&amp;'RawA'!B13,"ID:"&amp;'RawB'!B10),--EXACT("ID:"&amp;'RawA'!B13,"ID:"&amp;'RawB'!B11),--EXACT("ID:"&amp;'RawA'!B13,"ID:"&amp;'RawB'!B12),--EXACT("ID:"&amp;'RawA'!B13,"ID:"&amp;'RawB'!B13),--EXACT("ID:"&amp;'RawA'!B13,"ID:"&amp;'RawB'!B14)))</x:f>
        <x:v>0</x:v>
      </x:c>
      <x:c r="F23" s="12" t="n">
        <x:f>IF(LEN(C23)=0,"",IF(SUM(--EXACT("ID:"&amp;'RawA'!B13,"ID:"&amp;'RawA'!B5),--EXACT("ID:"&amp;'RawA'!B13,"ID:"&amp;'RawA'!B6),--EXACT("ID:"&amp;'RawA'!B13,"ID:"&amp;'RawA'!B7),--EXACT("ID:"&amp;'RawA'!B13,"ID:"&amp;'RawA'!B8),--EXACT("ID:"&amp;'RawA'!B13,"ID:"&amp;'RawA'!B9),--EXACT("ID:"&amp;'RawA'!B13,"ID:"&amp;'RawA'!B10),--EXACT("ID:"&amp;'RawA'!B13,"ID:"&amp;'RawA'!B11),--EXACT("ID:"&amp;'RawA'!B13,"ID:"&amp;'RawA'!B12),--EXACT("ID:"&amp;'RawA'!B13,"ID:"&amp;'RawA'!B13))=1,1,0))</x:f>
        <x:v>1</x:v>
      </x:c>
      <x:c r="G23" s="2" t="str">
        <x:f>IF(LEN(C23)=0,"Blank ID",IF(E23&gt;0,"Matched",IF(A23="A","Left-only","Right-only")))</x:f>
        <x:v>Left-only</x:v>
      </x:c>
      <x:c r="H23" s="2" t="str">
        <x:f>IF(LEN(C23)=0,"Missing ID",IF(D23&gt;1,"Duplicate in source","")&amp;IF(AND(E23=0,SUM(--EXACT("ID:"&amp;TRIM('RawA'!B13),"ID:"&amp;TRIM('RawB'!B5)),--EXACT("ID:"&amp;TRIM('RawA'!B13),"ID:"&amp;TRIM('RawB'!B6)),--EXACT("ID:"&amp;TRIM('RawA'!B13),"ID:"&amp;TRIM('RawB'!B7)),--EXACT("ID:"&amp;TRIM('RawA'!B13),"ID:"&amp;TRIM('RawB'!B8)),--EXACT("ID:"&amp;TRIM('RawA'!B13),"ID:"&amp;TRIM('RawB'!B9)),--EXACT("ID:"&amp;TRIM('RawA'!B13),"ID:"&amp;TRIM('RawB'!B10)),--EXACT("ID:"&amp;TRIM('RawA'!B13),"ID:"&amp;TRIM('RawB'!B11)),--EXACT("ID:"&amp;TRIM('RawA'!B13),"ID:"&amp;TRIM('RawB'!B12)),--EXACT("ID:"&amp;TRIM('RawA'!B13),"ID:"&amp;TRIM('RawB'!B13)),--EXACT("ID:"&amp;TRIM('RawA'!B13),"ID:"&amp;TRIM('RawB'!B14)))&gt;0),IF(D23&gt;1,"; Whitespace review","Whitespace review"),""))</x:f>
      </x:c>
      <x:c r="I23" s="12" t="n">
        <x:f>IF(LEN(C23)=0,"",IF(SUM(--EXACT("ID:"&amp;C23,"ID:"&amp;C15),--EXACT("ID:"&amp;C23,"ID:"&amp;C16),--EXACT("ID:"&amp;C23,"ID:"&amp;C17),--EXACT("ID:"&amp;C23,"ID:"&amp;C18),--EXACT("ID:"&amp;C23,"ID:"&amp;C19),--EXACT("ID:"&amp;C23,"ID:"&amp;C20),--EXACT("ID:"&amp;C23,"ID:"&amp;C21),--EXACT("ID:"&amp;C23,"ID:"&amp;C22),--EXACT("ID:"&amp;C23,"ID:"&amp;C23))=1,1,0))</x:f>
        <x:v>1</x:v>
      </x:c>
    </x:row>
    <x:row r="24" ht="23" customHeight="1">
      <x:c r="A24" s="2" t="str">
        <x:v>A</x:v>
      </x:c>
      <x:c r="B24" s="11" t="str">
        <x:f>'RawA'!A14</x:f>
        <x:v>A010</x:v>
      </x:c>
      <x:c r="C24" s="11" t="str">
        <x:f>IF(LEN('RawA'!B14)=0,"",CHAR(34)&amp;'RawA'!B14&amp;CHAR(34))</x:f>
        <x:v>"E-2"</x:v>
      </x:c>
      <x:c r="D24" s="12" t="n">
        <x:f>IF(LEN(C24)=0,"",SUM(--EXACT("ID:"&amp;'RawA'!B14,"ID:"&amp;'RawA'!B5),--EXACT("ID:"&amp;'RawA'!B14,"ID:"&amp;'RawA'!B6),--EXACT("ID:"&amp;'RawA'!B14,"ID:"&amp;'RawA'!B7),--EXACT("ID:"&amp;'RawA'!B14,"ID:"&amp;'RawA'!B8),--EXACT("ID:"&amp;'RawA'!B14,"ID:"&amp;'RawA'!B9),--EXACT("ID:"&amp;'RawA'!B14,"ID:"&amp;'RawA'!B10),--EXACT("ID:"&amp;'RawA'!B14,"ID:"&amp;'RawA'!B11),--EXACT("ID:"&amp;'RawA'!B14,"ID:"&amp;'RawA'!B12),--EXACT("ID:"&amp;'RawA'!B14,"ID:"&amp;'RawA'!B13),--EXACT("ID:"&amp;'RawA'!B14,"ID:"&amp;'RawA'!B14)))</x:f>
        <x:v>1</x:v>
      </x:c>
      <x:c r="E24" s="12" t="n">
        <x:f>IF(LEN(C24)=0,"",SUM(--EXACT("ID:"&amp;'RawA'!B14,"ID:"&amp;'RawB'!B5),--EXACT("ID:"&amp;'RawA'!B14,"ID:"&amp;'RawB'!B6),--EXACT("ID:"&amp;'RawA'!B14,"ID:"&amp;'RawB'!B7),--EXACT("ID:"&amp;'RawA'!B14,"ID:"&amp;'RawB'!B8),--EXACT("ID:"&amp;'RawA'!B14,"ID:"&amp;'RawB'!B9),--EXACT("ID:"&amp;'RawA'!B14,"ID:"&amp;'RawB'!B10),--EXACT("ID:"&amp;'RawA'!B14,"ID:"&amp;'RawB'!B11),--EXACT("ID:"&amp;'RawA'!B14,"ID:"&amp;'RawB'!B12),--EXACT("ID:"&amp;'RawA'!B14,"ID:"&amp;'RawB'!B13),--EXACT("ID:"&amp;'RawA'!B14,"ID:"&amp;'RawB'!B14)))</x:f>
        <x:v>2</x:v>
      </x:c>
      <x:c r="F24" s="12" t="n">
        <x:f>IF(LEN(C24)=0,"",IF(SUM(--EXACT("ID:"&amp;'RawA'!B14,"ID:"&amp;'RawA'!B5),--EXACT("ID:"&amp;'RawA'!B14,"ID:"&amp;'RawA'!B6),--EXACT("ID:"&amp;'RawA'!B14,"ID:"&amp;'RawA'!B7),--EXACT("ID:"&amp;'RawA'!B14,"ID:"&amp;'RawA'!B8),--EXACT("ID:"&amp;'RawA'!B14,"ID:"&amp;'RawA'!B9),--EXACT("ID:"&amp;'RawA'!B14,"ID:"&amp;'RawA'!B10),--EXACT("ID:"&amp;'RawA'!B14,"ID:"&amp;'RawA'!B11),--EXACT("ID:"&amp;'RawA'!B14,"ID:"&amp;'RawA'!B12),--EXACT("ID:"&amp;'RawA'!B14,"ID:"&amp;'RawA'!B13),--EXACT("ID:"&amp;'RawA'!B14,"ID:"&amp;'RawA'!B14))=1,1,0))</x:f>
        <x:v>1</x:v>
      </x:c>
      <x:c r="G24" s="2" t="str">
        <x:f>IF(LEN(C24)=0,"Blank ID",IF(E24&gt;0,"Matched",IF(A24="A","Left-only","Right-only")))</x:f>
        <x:v>Matched</x:v>
      </x:c>
      <x:c r="H24" s="2" t="str">
        <x:f>IF(LEN(C24)=0,"Missing ID",IF(D24&gt;1,"Duplicate in source","")&amp;IF(AND(E24=0,SUM(--EXACT("ID:"&amp;TRIM('RawA'!B14),"ID:"&amp;TRIM('RawB'!B5)),--EXACT("ID:"&amp;TRIM('RawA'!B14),"ID:"&amp;TRIM('RawB'!B6)),--EXACT("ID:"&amp;TRIM('RawA'!B14),"ID:"&amp;TRIM('RawB'!B7)),--EXACT("ID:"&amp;TRIM('RawA'!B14),"ID:"&amp;TRIM('RawB'!B8)),--EXACT("ID:"&amp;TRIM('RawA'!B14),"ID:"&amp;TRIM('RawB'!B9)),--EXACT("ID:"&amp;TRIM('RawA'!B14),"ID:"&amp;TRIM('RawB'!B10)),--EXACT("ID:"&amp;TRIM('RawA'!B14),"ID:"&amp;TRIM('RawB'!B11)),--EXACT("ID:"&amp;TRIM('RawA'!B14),"ID:"&amp;TRIM('RawB'!B12)),--EXACT("ID:"&amp;TRIM('RawA'!B14),"ID:"&amp;TRIM('RawB'!B13)),--EXACT("ID:"&amp;TRIM('RawA'!B14),"ID:"&amp;TRIM('RawB'!B14)))&gt;0),IF(D24&gt;1,"; Whitespace review","Whitespace review"),""))</x:f>
      </x:c>
      <x:c r="I24" s="12" t="n">
        <x:f>IF(LEN(C24)=0,"",IF(SUM(--EXACT("ID:"&amp;C24,"ID:"&amp;C15),--EXACT("ID:"&amp;C24,"ID:"&amp;C16),--EXACT("ID:"&amp;C24,"ID:"&amp;C17),--EXACT("ID:"&amp;C24,"ID:"&amp;C18),--EXACT("ID:"&amp;C24,"ID:"&amp;C19),--EXACT("ID:"&amp;C24,"ID:"&amp;C20),--EXACT("ID:"&amp;C24,"ID:"&amp;C21),--EXACT("ID:"&amp;C24,"ID:"&amp;C22),--EXACT("ID:"&amp;C24,"ID:"&amp;C23),--EXACT("ID:"&amp;C24,"ID:"&amp;C24))=1,1,0))</x:f>
        <x:v>1</x:v>
      </x:c>
    </x:row>
    <x:row r="25" ht="23" customHeight="1">
      <x:c r="A25" s="2" t="str">
        <x:v>B</x:v>
      </x:c>
      <x:c r="B25" s="11" t="str">
        <x:f>'RawB'!A5</x:f>
        <x:v>B001</x:v>
      </x:c>
      <x:c r="C25" s="11" t="str">
        <x:f>IF(LEN('RawB'!B5)=0,"",CHAR(34)&amp;'RawB'!B5&amp;CHAR(34))</x:f>
        <x:v>"12"</x:v>
      </x:c>
      <x:c r="D25" s="12" t="n">
        <x:f>IF(LEN(C25)=0,"",SUM(--EXACT("ID:"&amp;'RawB'!B5,"ID:"&amp;'RawB'!B5),--EXACT("ID:"&amp;'RawB'!B5,"ID:"&amp;'RawB'!B6),--EXACT("ID:"&amp;'RawB'!B5,"ID:"&amp;'RawB'!B7),--EXACT("ID:"&amp;'RawB'!B5,"ID:"&amp;'RawB'!B8),--EXACT("ID:"&amp;'RawB'!B5,"ID:"&amp;'RawB'!B9),--EXACT("ID:"&amp;'RawB'!B5,"ID:"&amp;'RawB'!B10),--EXACT("ID:"&amp;'RawB'!B5,"ID:"&amp;'RawB'!B11),--EXACT("ID:"&amp;'RawB'!B5,"ID:"&amp;'RawB'!B12),--EXACT("ID:"&amp;'RawB'!B5,"ID:"&amp;'RawB'!B13),--EXACT("ID:"&amp;'RawB'!B5,"ID:"&amp;'RawB'!B14)))</x:f>
        <x:v>1</x:v>
      </x:c>
      <x:c r="E25" s="12" t="n">
        <x:f>IF(LEN(C25)=0,"",SUM(--EXACT("ID:"&amp;'RawB'!B5,"ID:"&amp;'RawA'!B5),--EXACT("ID:"&amp;'RawB'!B5,"ID:"&amp;'RawA'!B6),--EXACT("ID:"&amp;'RawB'!B5,"ID:"&amp;'RawA'!B7),--EXACT("ID:"&amp;'RawB'!B5,"ID:"&amp;'RawA'!B8),--EXACT("ID:"&amp;'RawB'!B5,"ID:"&amp;'RawA'!B9),--EXACT("ID:"&amp;'RawB'!B5,"ID:"&amp;'RawA'!B10),--EXACT("ID:"&amp;'RawB'!B5,"ID:"&amp;'RawA'!B11),--EXACT("ID:"&amp;'RawB'!B5,"ID:"&amp;'RawA'!B12),--EXACT("ID:"&amp;'RawB'!B5,"ID:"&amp;'RawA'!B13),--EXACT("ID:"&amp;'RawB'!B5,"ID:"&amp;'RawA'!B14)))</x:f>
        <x:v>1</x:v>
      </x:c>
      <x:c r="F25" s="12" t="n">
        <x:f>IF(LEN(C25)=0,"",IF(SUM(--EXACT("ID:"&amp;'RawB'!B5,"ID:"&amp;'RawB'!B5))=1,1,0))</x:f>
        <x:v>1</x:v>
      </x:c>
      <x:c r="G25" s="2" t="str">
        <x:f>IF(LEN(C25)=0,"Blank ID",IF(E25&gt;0,"Matched",IF(A25="A","Left-only","Right-only")))</x:f>
        <x:v>Matched</x:v>
      </x:c>
      <x:c r="H25" s="2" t="str">
        <x:f>IF(LEN(C25)=0,"Missing ID",IF(D25&gt;1,"Duplicate in source","")&amp;IF(AND(E25=0,SUM(--EXACT("ID:"&amp;TRIM('RawB'!B5),"ID:"&amp;TRIM('RawA'!B5)),--EXACT("ID:"&amp;TRIM('RawB'!B5),"ID:"&amp;TRIM('RawA'!B6)),--EXACT("ID:"&amp;TRIM('RawB'!B5),"ID:"&amp;TRIM('RawA'!B7)),--EXACT("ID:"&amp;TRIM('RawB'!B5),"ID:"&amp;TRIM('RawA'!B8)),--EXACT("ID:"&amp;TRIM('RawB'!B5),"ID:"&amp;TRIM('RawA'!B9)),--EXACT("ID:"&amp;TRIM('RawB'!B5),"ID:"&amp;TRIM('RawA'!B10)),--EXACT("ID:"&amp;TRIM('RawB'!B5),"ID:"&amp;TRIM('RawA'!B11)),--EXACT("ID:"&amp;TRIM('RawB'!B5),"ID:"&amp;TRIM('RawA'!B12)),--EXACT("ID:"&amp;TRIM('RawB'!B5),"ID:"&amp;TRIM('RawA'!B13)),--EXACT("ID:"&amp;TRIM('RawB'!B5),"ID:"&amp;TRIM('RawA'!B14)))&gt;0),IF(D25&gt;1,"; Whitespace review","Whitespace review"),""))</x:f>
      </x:c>
      <x:c r="I25" s="12" t="n">
        <x:f>IF(LEN(C25)=0,"",IF(SUM(--EXACT("ID:"&amp;C25,"ID:"&amp;C15),--EXACT("ID:"&amp;C25,"ID:"&amp;C16),--EXACT("ID:"&amp;C25,"ID:"&amp;C17),--EXACT("ID:"&amp;C25,"ID:"&amp;C18),--EXACT("ID:"&amp;C25,"ID:"&amp;C19),--EXACT("ID:"&amp;C25,"ID:"&amp;C20),--EXACT("ID:"&amp;C25,"ID:"&amp;C21),--EXACT("ID:"&amp;C25,"ID:"&amp;C22),--EXACT("ID:"&amp;C25,"ID:"&amp;C23),--EXACT("ID:"&amp;C25,"ID:"&amp;C24),--EXACT("ID:"&amp;C25,"ID:"&amp;C25))=1,1,0))</x:f>
        <x:v>0</x:v>
      </x:c>
    </x:row>
    <x:row r="26" ht="23" customHeight="1">
      <x:c r="A26" s="2" t="str">
        <x:v>B</x:v>
      </x:c>
      <x:c r="B26" s="11" t="str">
        <x:f>'RawB'!A6</x:f>
        <x:v>B002</x:v>
      </x:c>
      <x:c r="C26" s="11" t="str">
        <x:f>IF(LEN('RawB'!B6)=0,"",CHAR(34)&amp;'RawB'!B6&amp;CHAR(34))</x:f>
        <x:v>"0012"</x:v>
      </x:c>
      <x:c r="D26" s="12" t="n">
        <x:f>IF(LEN(C26)=0,"",SUM(--EXACT("ID:"&amp;'RawB'!B6,"ID:"&amp;'RawB'!B5),--EXACT("ID:"&amp;'RawB'!B6,"ID:"&amp;'RawB'!B6),--EXACT("ID:"&amp;'RawB'!B6,"ID:"&amp;'RawB'!B7),--EXACT("ID:"&amp;'RawB'!B6,"ID:"&amp;'RawB'!B8),--EXACT("ID:"&amp;'RawB'!B6,"ID:"&amp;'RawB'!B9),--EXACT("ID:"&amp;'RawB'!B6,"ID:"&amp;'RawB'!B10),--EXACT("ID:"&amp;'RawB'!B6,"ID:"&amp;'RawB'!B11),--EXACT("ID:"&amp;'RawB'!B6,"ID:"&amp;'RawB'!B12),--EXACT("ID:"&amp;'RawB'!B6,"ID:"&amp;'RawB'!B13),--EXACT("ID:"&amp;'RawB'!B6,"ID:"&amp;'RawB'!B14)))</x:f>
        <x:v>1</x:v>
      </x:c>
      <x:c r="E26" s="12" t="n">
        <x:f>IF(LEN(C26)=0,"",SUM(--EXACT("ID:"&amp;'RawB'!B6,"ID:"&amp;'RawA'!B5),--EXACT("ID:"&amp;'RawB'!B6,"ID:"&amp;'RawA'!B6),--EXACT("ID:"&amp;'RawB'!B6,"ID:"&amp;'RawA'!B7),--EXACT("ID:"&amp;'RawB'!B6,"ID:"&amp;'RawA'!B8),--EXACT("ID:"&amp;'RawB'!B6,"ID:"&amp;'RawA'!B9),--EXACT("ID:"&amp;'RawB'!B6,"ID:"&amp;'RawA'!B10),--EXACT("ID:"&amp;'RawB'!B6,"ID:"&amp;'RawA'!B11),--EXACT("ID:"&amp;'RawB'!B6,"ID:"&amp;'RawA'!B12),--EXACT("ID:"&amp;'RawB'!B6,"ID:"&amp;'RawA'!B13),--EXACT("ID:"&amp;'RawB'!B6,"ID:"&amp;'RawA'!B14)))</x:f>
        <x:v>1</x:v>
      </x:c>
      <x:c r="F26" s="12" t="n">
        <x:f>IF(LEN(C26)=0,"",IF(SUM(--EXACT("ID:"&amp;'RawB'!B6,"ID:"&amp;'RawB'!B5),--EXACT("ID:"&amp;'RawB'!B6,"ID:"&amp;'RawB'!B6))=1,1,0))</x:f>
        <x:v>1</x:v>
      </x:c>
      <x:c r="G26" s="2" t="str">
        <x:f>IF(LEN(C26)=0,"Blank ID",IF(E26&gt;0,"Matched",IF(A26="A","Left-only","Right-only")))</x:f>
        <x:v>Matched</x:v>
      </x:c>
      <x:c r="H26" s="2" t="str">
        <x:f>IF(LEN(C26)=0,"Missing ID",IF(D26&gt;1,"Duplicate in source","")&amp;IF(AND(E26=0,SUM(--EXACT("ID:"&amp;TRIM('RawB'!B6),"ID:"&amp;TRIM('RawA'!B5)),--EXACT("ID:"&amp;TRIM('RawB'!B6),"ID:"&amp;TRIM('RawA'!B6)),--EXACT("ID:"&amp;TRIM('RawB'!B6),"ID:"&amp;TRIM('RawA'!B7)),--EXACT("ID:"&amp;TRIM('RawB'!B6),"ID:"&amp;TRIM('RawA'!B8)),--EXACT("ID:"&amp;TRIM('RawB'!B6),"ID:"&amp;TRIM('RawA'!B9)),--EXACT("ID:"&amp;TRIM('RawB'!B6),"ID:"&amp;TRIM('RawA'!B10)),--EXACT("ID:"&amp;TRIM('RawB'!B6),"ID:"&amp;TRIM('RawA'!B11)),--EXACT("ID:"&amp;TRIM('RawB'!B6),"ID:"&amp;TRIM('RawA'!B12)),--EXACT("ID:"&amp;TRIM('RawB'!B6),"ID:"&amp;TRIM('RawA'!B13)),--EXACT("ID:"&amp;TRIM('RawB'!B6),"ID:"&amp;TRIM('RawA'!B14)))&gt;0),IF(D26&gt;1,"; Whitespace review","Whitespace review"),""))</x:f>
      </x:c>
      <x:c r="I26" s="12" t="n">
        <x:f>IF(LEN(C26)=0,"",IF(SUM(--EXACT("ID:"&amp;C26,"ID:"&amp;C15),--EXACT("ID:"&amp;C26,"ID:"&amp;C16),--EXACT("ID:"&amp;C26,"ID:"&amp;C17),--EXACT("ID:"&amp;C26,"ID:"&amp;C18),--EXACT("ID:"&amp;C26,"ID:"&amp;C19),--EXACT("ID:"&amp;C26,"ID:"&amp;C20),--EXACT("ID:"&amp;C26,"ID:"&amp;C21),--EXACT("ID:"&amp;C26,"ID:"&amp;C22),--EXACT("ID:"&amp;C26,"ID:"&amp;C23),--EXACT("ID:"&amp;C26,"ID:"&amp;C24),--EXACT("ID:"&amp;C26,"ID:"&amp;C25),--EXACT("ID:"&amp;C26,"ID:"&amp;C26))=1,1,0))</x:f>
        <x:v>0</x:v>
      </x:c>
    </x:row>
    <x:row r="27" ht="23" customHeight="1">
      <x:c r="A27" s="2" t="str">
        <x:v>B</x:v>
      </x:c>
      <x:c r="B27" s="11" t="str">
        <x:f>'RawB'!A7</x:f>
        <x:v>B003</x:v>
      </x:c>
      <x:c r="C27" s="11" t="str">
        <x:f>IF(LEN('RawB'!B7)=0,"",CHAR(34)&amp;'RawB'!B7&amp;CHAR(34))</x:f>
        <x:v>"D-10"</x:v>
      </x:c>
      <x:c r="D27" s="12" t="n">
        <x:f>IF(LEN(C27)=0,"",SUM(--EXACT("ID:"&amp;'RawB'!B7,"ID:"&amp;'RawB'!B5),--EXACT("ID:"&amp;'RawB'!B7,"ID:"&amp;'RawB'!B6),--EXACT("ID:"&amp;'RawB'!B7,"ID:"&amp;'RawB'!B7),--EXACT("ID:"&amp;'RawB'!B7,"ID:"&amp;'RawB'!B8),--EXACT("ID:"&amp;'RawB'!B7,"ID:"&amp;'RawB'!B9),--EXACT("ID:"&amp;'RawB'!B7,"ID:"&amp;'RawB'!B10),--EXACT("ID:"&amp;'RawB'!B7,"ID:"&amp;'RawB'!B11),--EXACT("ID:"&amp;'RawB'!B7,"ID:"&amp;'RawB'!B12),--EXACT("ID:"&amp;'RawB'!B7,"ID:"&amp;'RawB'!B13),--EXACT("ID:"&amp;'RawB'!B7,"ID:"&amp;'RawB'!B14)))</x:f>
        <x:v>1</x:v>
      </x:c>
      <x:c r="E27" s="12" t="n">
        <x:f>IF(LEN(C27)=0,"",SUM(--EXACT("ID:"&amp;'RawB'!B7,"ID:"&amp;'RawA'!B5),--EXACT("ID:"&amp;'RawB'!B7,"ID:"&amp;'RawA'!B6),--EXACT("ID:"&amp;'RawB'!B7,"ID:"&amp;'RawA'!B7),--EXACT("ID:"&amp;'RawB'!B7,"ID:"&amp;'RawA'!B8),--EXACT("ID:"&amp;'RawB'!B7,"ID:"&amp;'RawA'!B9),--EXACT("ID:"&amp;'RawB'!B7,"ID:"&amp;'RawA'!B10),--EXACT("ID:"&amp;'RawB'!B7,"ID:"&amp;'RawA'!B11),--EXACT("ID:"&amp;'RawB'!B7,"ID:"&amp;'RawA'!B12),--EXACT("ID:"&amp;'RawB'!B7,"ID:"&amp;'RawA'!B13),--EXACT("ID:"&amp;'RawB'!B7,"ID:"&amp;'RawA'!B14)))</x:f>
        <x:v>2</x:v>
      </x:c>
      <x:c r="F27" s="12" t="n">
        <x:f>IF(LEN(C27)=0,"",IF(SUM(--EXACT("ID:"&amp;'RawB'!B7,"ID:"&amp;'RawB'!B5),--EXACT("ID:"&amp;'RawB'!B7,"ID:"&amp;'RawB'!B6),--EXACT("ID:"&amp;'RawB'!B7,"ID:"&amp;'RawB'!B7))=1,1,0))</x:f>
        <x:v>1</x:v>
      </x:c>
      <x:c r="G27" s="2" t="str">
        <x:f>IF(LEN(C27)=0,"Blank ID",IF(E27&gt;0,"Matched",IF(A27="A","Left-only","Right-only")))</x:f>
        <x:v>Matched</x:v>
      </x:c>
      <x:c r="H27" s="2" t="str">
        <x:f>IF(LEN(C27)=0,"Missing ID",IF(D27&gt;1,"Duplicate in source","")&amp;IF(AND(E27=0,SUM(--EXACT("ID:"&amp;TRIM('RawB'!B7),"ID:"&amp;TRIM('RawA'!B5)),--EXACT("ID:"&amp;TRIM('RawB'!B7),"ID:"&amp;TRIM('RawA'!B6)),--EXACT("ID:"&amp;TRIM('RawB'!B7),"ID:"&amp;TRIM('RawA'!B7)),--EXACT("ID:"&amp;TRIM('RawB'!B7),"ID:"&amp;TRIM('RawA'!B8)),--EXACT("ID:"&amp;TRIM('RawB'!B7),"ID:"&amp;TRIM('RawA'!B9)),--EXACT("ID:"&amp;TRIM('RawB'!B7),"ID:"&amp;TRIM('RawA'!B10)),--EXACT("ID:"&amp;TRIM('RawB'!B7),"ID:"&amp;TRIM('RawA'!B11)),--EXACT("ID:"&amp;TRIM('RawB'!B7),"ID:"&amp;TRIM('RawA'!B12)),--EXACT("ID:"&amp;TRIM('RawB'!B7),"ID:"&amp;TRIM('RawA'!B13)),--EXACT("ID:"&amp;TRIM('RawB'!B7),"ID:"&amp;TRIM('RawA'!B14)))&gt;0),IF(D27&gt;1,"; Whitespace review","Whitespace review"),""))</x:f>
      </x:c>
      <x:c r="I27" s="12" t="n">
        <x:f>IF(LEN(C27)=0,"",IF(SUM(--EXACT("ID:"&amp;C27,"ID:"&amp;C15),--EXACT("ID:"&amp;C27,"ID:"&amp;C16),--EXACT("ID:"&amp;C27,"ID:"&amp;C17),--EXACT("ID:"&amp;C27,"ID:"&amp;C18),--EXACT("ID:"&amp;C27,"ID:"&amp;C19),--EXACT("ID:"&amp;C27,"ID:"&amp;C20),--EXACT("ID:"&amp;C27,"ID:"&amp;C21),--EXACT("ID:"&amp;C27,"ID:"&amp;C22),--EXACT("ID:"&amp;C27,"ID:"&amp;C23),--EXACT("ID:"&amp;C27,"ID:"&amp;C24),--EXACT("ID:"&amp;C27,"ID:"&amp;C25),--EXACT("ID:"&amp;C27,"ID:"&amp;C26),--EXACT("ID:"&amp;C27,"ID:"&amp;C27))=1,1,0))</x:f>
        <x:v>0</x:v>
      </x:c>
    </x:row>
    <x:row r="28" ht="23" customHeight="1">
      <x:c r="A28" s="2" t="str">
        <x:v>B</x:v>
      </x:c>
      <x:c r="B28" s="11" t="str">
        <x:f>'RawB'!A8</x:f>
        <x:v>B004</x:v>
      </x:c>
      <x:c r="C28" s="11" t="str">
        <x:f>IF(LEN('RawB'!B8)=0,"",CHAR(34)&amp;'RawB'!B8&amp;CHAR(34))</x:f>
      </x:c>
      <x:c r="D28" s="12" t="str">
        <x:f>IF(LEN(C28)=0,"",SUM(--EXACT("ID:"&amp;'RawB'!B8,"ID:"&amp;'RawB'!B5),--EXACT("ID:"&amp;'RawB'!B8,"ID:"&amp;'RawB'!B6),--EXACT("ID:"&amp;'RawB'!B8,"ID:"&amp;'RawB'!B7),--EXACT("ID:"&amp;'RawB'!B8,"ID:"&amp;'RawB'!B8),--EXACT("ID:"&amp;'RawB'!B8,"ID:"&amp;'RawB'!B9),--EXACT("ID:"&amp;'RawB'!B8,"ID:"&amp;'RawB'!B10),--EXACT("ID:"&amp;'RawB'!B8,"ID:"&amp;'RawB'!B11),--EXACT("ID:"&amp;'RawB'!B8,"ID:"&amp;'RawB'!B12),--EXACT("ID:"&amp;'RawB'!B8,"ID:"&amp;'RawB'!B13),--EXACT("ID:"&amp;'RawB'!B8,"ID:"&amp;'RawB'!B14)))</x:f>
      </x:c>
      <x:c r="E28" s="12" t="str">
        <x:f>IF(LEN(C28)=0,"",SUM(--EXACT("ID:"&amp;'RawB'!B8,"ID:"&amp;'RawA'!B5),--EXACT("ID:"&amp;'RawB'!B8,"ID:"&amp;'RawA'!B6),--EXACT("ID:"&amp;'RawB'!B8,"ID:"&amp;'RawA'!B7),--EXACT("ID:"&amp;'RawB'!B8,"ID:"&amp;'RawA'!B8),--EXACT("ID:"&amp;'RawB'!B8,"ID:"&amp;'RawA'!B9),--EXACT("ID:"&amp;'RawB'!B8,"ID:"&amp;'RawA'!B10),--EXACT("ID:"&amp;'RawB'!B8,"ID:"&amp;'RawA'!B11),--EXACT("ID:"&amp;'RawB'!B8,"ID:"&amp;'RawA'!B12),--EXACT("ID:"&amp;'RawB'!B8,"ID:"&amp;'RawA'!B13),--EXACT("ID:"&amp;'RawB'!B8,"ID:"&amp;'RawA'!B14)))</x:f>
      </x:c>
      <x:c r="F28" s="12" t="str">
        <x:f>IF(LEN(C28)=0,"",IF(SUM(--EXACT("ID:"&amp;'RawB'!B8,"ID:"&amp;'RawB'!B5),--EXACT("ID:"&amp;'RawB'!B8,"ID:"&amp;'RawB'!B6),--EXACT("ID:"&amp;'RawB'!B8,"ID:"&amp;'RawB'!B7),--EXACT("ID:"&amp;'RawB'!B8,"ID:"&amp;'RawB'!B8))=1,1,0))</x:f>
      </x:c>
      <x:c r="G28" s="2" t="str">
        <x:f>IF(LEN(C28)=0,"Blank ID",IF(E28&gt;0,"Matched",IF(A28="A","Left-only","Right-only")))</x:f>
        <x:v>Blank ID</x:v>
      </x:c>
      <x:c r="H28" s="2" t="str">
        <x:f>IF(LEN(C28)=0,"Missing ID",IF(D28&gt;1,"Duplicate in source","")&amp;IF(AND(E28=0,SUM(--EXACT("ID:"&amp;TRIM('RawB'!B8),"ID:"&amp;TRIM('RawA'!B5)),--EXACT("ID:"&amp;TRIM('RawB'!B8),"ID:"&amp;TRIM('RawA'!B6)),--EXACT("ID:"&amp;TRIM('RawB'!B8),"ID:"&amp;TRIM('RawA'!B7)),--EXACT("ID:"&amp;TRIM('RawB'!B8),"ID:"&amp;TRIM('RawA'!B8)),--EXACT("ID:"&amp;TRIM('RawB'!B8),"ID:"&amp;TRIM('RawA'!B9)),--EXACT("ID:"&amp;TRIM('RawB'!B8),"ID:"&amp;TRIM('RawA'!B10)),--EXACT("ID:"&amp;TRIM('RawB'!B8),"ID:"&amp;TRIM('RawA'!B11)),--EXACT("ID:"&amp;TRIM('RawB'!B8),"ID:"&amp;TRIM('RawA'!B12)),--EXACT("ID:"&amp;TRIM('RawB'!B8),"ID:"&amp;TRIM('RawA'!B13)),--EXACT("ID:"&amp;TRIM('RawB'!B8),"ID:"&amp;TRIM('RawA'!B14)))&gt;0),IF(D28&gt;1,"; Whitespace review","Whitespace review"),""))</x:f>
        <x:v>Missing ID</x:v>
      </x:c>
      <x:c r="I28" s="12" t="str">
        <x:f>IF(LEN(C28)=0,"",IF(SUM(--EXACT("ID:"&amp;C28,"ID:"&amp;C15),--EXACT("ID:"&amp;C28,"ID:"&amp;C16),--EXACT("ID:"&amp;C28,"ID:"&amp;C17),--EXACT("ID:"&amp;C28,"ID:"&amp;C18),--EXACT("ID:"&amp;C28,"ID:"&amp;C19),--EXACT("ID:"&amp;C28,"ID:"&amp;C20),--EXACT("ID:"&amp;C28,"ID:"&amp;C21),--EXACT("ID:"&amp;C28,"ID:"&amp;C22),--EXACT("ID:"&amp;C28,"ID:"&amp;C23),--EXACT("ID:"&amp;C28,"ID:"&amp;C24),--EXACT("ID:"&amp;C28,"ID:"&amp;C25),--EXACT("ID:"&amp;C28,"ID:"&amp;C26),--EXACT("ID:"&amp;C28,"ID:"&amp;C27),--EXACT("ID:"&amp;C28,"ID:"&amp;C28))=1,1,0))</x:f>
      </x:c>
    </x:row>
    <x:row r="29" ht="23" customHeight="1">
      <x:c r="A29" s="2" t="str">
        <x:v>B</x:v>
      </x:c>
      <x:c r="B29" s="11" t="str">
        <x:f>'RawB'!A9</x:f>
        <x:v>B005</x:v>
      </x:c>
      <x:c r="C29" s="11" t="str">
        <x:f>IF(LEN('RawB'!B9)=0,"",CHAR(34)&amp;'RawB'!B9&amp;CHAR(34))</x:f>
        <x:v>"0"</x:v>
      </x:c>
      <x:c r="D29" s="12" t="n">
        <x:f>IF(LEN(C29)=0,"",SUM(--EXACT("ID:"&amp;'RawB'!B9,"ID:"&amp;'RawB'!B5),--EXACT("ID:"&amp;'RawB'!B9,"ID:"&amp;'RawB'!B6),--EXACT("ID:"&amp;'RawB'!B9,"ID:"&amp;'RawB'!B7),--EXACT("ID:"&amp;'RawB'!B9,"ID:"&amp;'RawB'!B8),--EXACT("ID:"&amp;'RawB'!B9,"ID:"&amp;'RawB'!B9),--EXACT("ID:"&amp;'RawB'!B9,"ID:"&amp;'RawB'!B10),--EXACT("ID:"&amp;'RawB'!B9,"ID:"&amp;'RawB'!B11),--EXACT("ID:"&amp;'RawB'!B9,"ID:"&amp;'RawB'!B12),--EXACT("ID:"&amp;'RawB'!B9,"ID:"&amp;'RawB'!B13),--EXACT("ID:"&amp;'RawB'!B9,"ID:"&amp;'RawB'!B14)))</x:f>
        <x:v>1</x:v>
      </x:c>
      <x:c r="E29" s="12" t="n">
        <x:f>IF(LEN(C29)=0,"",SUM(--EXACT("ID:"&amp;'RawB'!B9,"ID:"&amp;'RawA'!B5),--EXACT("ID:"&amp;'RawB'!B9,"ID:"&amp;'RawA'!B6),--EXACT("ID:"&amp;'RawB'!B9,"ID:"&amp;'RawA'!B7),--EXACT("ID:"&amp;'RawB'!B9,"ID:"&amp;'RawA'!B8),--EXACT("ID:"&amp;'RawB'!B9,"ID:"&amp;'RawA'!B9),--EXACT("ID:"&amp;'RawB'!B9,"ID:"&amp;'RawA'!B10),--EXACT("ID:"&amp;'RawB'!B9,"ID:"&amp;'RawA'!B11),--EXACT("ID:"&amp;'RawB'!B9,"ID:"&amp;'RawA'!B12),--EXACT("ID:"&amp;'RawB'!B9,"ID:"&amp;'RawA'!B13),--EXACT("ID:"&amp;'RawB'!B9,"ID:"&amp;'RawA'!B14)))</x:f>
        <x:v>1</x:v>
      </x:c>
      <x:c r="F29" s="12" t="n">
        <x:f>IF(LEN(C29)=0,"",IF(SUM(--EXACT("ID:"&amp;'RawB'!B9,"ID:"&amp;'RawB'!B5),--EXACT("ID:"&amp;'RawB'!B9,"ID:"&amp;'RawB'!B6),--EXACT("ID:"&amp;'RawB'!B9,"ID:"&amp;'RawB'!B7),--EXACT("ID:"&amp;'RawB'!B9,"ID:"&amp;'RawB'!B8),--EXACT("ID:"&amp;'RawB'!B9,"ID:"&amp;'RawB'!B9))=1,1,0))</x:f>
        <x:v>1</x:v>
      </x:c>
      <x:c r="G29" s="2" t="str">
        <x:f>IF(LEN(C29)=0,"Blank ID",IF(E29&gt;0,"Matched",IF(A29="A","Left-only","Right-only")))</x:f>
        <x:v>Matched</x:v>
      </x:c>
      <x:c r="H29" s="2" t="str">
        <x:f>IF(LEN(C29)=0,"Missing ID",IF(D29&gt;1,"Duplicate in source","")&amp;IF(AND(E29=0,SUM(--EXACT("ID:"&amp;TRIM('RawB'!B9),"ID:"&amp;TRIM('RawA'!B5)),--EXACT("ID:"&amp;TRIM('RawB'!B9),"ID:"&amp;TRIM('RawA'!B6)),--EXACT("ID:"&amp;TRIM('RawB'!B9),"ID:"&amp;TRIM('RawA'!B7)),--EXACT("ID:"&amp;TRIM('RawB'!B9),"ID:"&amp;TRIM('RawA'!B8)),--EXACT("ID:"&amp;TRIM('RawB'!B9),"ID:"&amp;TRIM('RawA'!B9)),--EXACT("ID:"&amp;TRIM('RawB'!B9),"ID:"&amp;TRIM('RawA'!B10)),--EXACT("ID:"&amp;TRIM('RawB'!B9),"ID:"&amp;TRIM('RawA'!B11)),--EXACT("ID:"&amp;TRIM('RawB'!B9),"ID:"&amp;TRIM('RawA'!B12)),--EXACT("ID:"&amp;TRIM('RawB'!B9),"ID:"&amp;TRIM('RawA'!B13)),--EXACT("ID:"&amp;TRIM('RawB'!B9),"ID:"&amp;TRIM('RawA'!B14)))&gt;0),IF(D29&gt;1,"; Whitespace review","Whitespace review"),""))</x:f>
      </x:c>
      <x:c r="I29" s="12" t="n">
        <x:f>IF(LEN(C29)=0,"",IF(SUM(--EXACT("ID:"&amp;C29,"ID:"&amp;C15),--EXACT("ID:"&amp;C29,"ID:"&amp;C16),--EXACT("ID:"&amp;C29,"ID:"&amp;C17),--EXACT("ID:"&amp;C29,"ID:"&amp;C18),--EXACT("ID:"&amp;C29,"ID:"&amp;C19),--EXACT("ID:"&amp;C29,"ID:"&amp;C20),--EXACT("ID:"&amp;C29,"ID:"&amp;C21),--EXACT("ID:"&amp;C29,"ID:"&amp;C22),--EXACT("ID:"&amp;C29,"ID:"&amp;C23),--EXACT("ID:"&amp;C29,"ID:"&amp;C24),--EXACT("ID:"&amp;C29,"ID:"&amp;C25),--EXACT("ID:"&amp;C29,"ID:"&amp;C26),--EXACT("ID:"&amp;C29,"ID:"&amp;C27),--EXACT("ID:"&amp;C29,"ID:"&amp;C28),--EXACT("ID:"&amp;C29,"ID:"&amp;C29))=1,1,0))</x:f>
        <x:v>0</x:v>
      </x:c>
    </x:row>
    <x:row r="30" ht="23" customHeight="1">
      <x:c r="A30" s="2" t="str">
        <x:v>B</x:v>
      </x:c>
      <x:c r="B30" s="11" t="str">
        <x:f>'RawB'!A10</x:f>
        <x:v>B006</x:v>
      </x:c>
      <x:c r="C30" s="11" t="str">
        <x:f>IF(LEN('RawB'!B10)=0,"",CHAR(34)&amp;'RawB'!B10&amp;CHAR(34))</x:f>
        <x:v>"abc"</x:v>
      </x:c>
      <x:c r="D30" s="12" t="n">
        <x:f>IF(LEN(C30)=0,"",SUM(--EXACT("ID:"&amp;'RawB'!B10,"ID:"&amp;'RawB'!B5),--EXACT("ID:"&amp;'RawB'!B10,"ID:"&amp;'RawB'!B6),--EXACT("ID:"&amp;'RawB'!B10,"ID:"&amp;'RawB'!B7),--EXACT("ID:"&amp;'RawB'!B10,"ID:"&amp;'RawB'!B8),--EXACT("ID:"&amp;'RawB'!B10,"ID:"&amp;'RawB'!B9),--EXACT("ID:"&amp;'RawB'!B10,"ID:"&amp;'RawB'!B10),--EXACT("ID:"&amp;'RawB'!B10,"ID:"&amp;'RawB'!B11),--EXACT("ID:"&amp;'RawB'!B10,"ID:"&amp;'RawB'!B12),--EXACT("ID:"&amp;'RawB'!B10,"ID:"&amp;'RawB'!B13),--EXACT("ID:"&amp;'RawB'!B10,"ID:"&amp;'RawB'!B14)))</x:f>
        <x:v>1</x:v>
      </x:c>
      <x:c r="E30" s="12" t="n">
        <x:f>IF(LEN(C30)=0,"",SUM(--EXACT("ID:"&amp;'RawB'!B10,"ID:"&amp;'RawA'!B5),--EXACT("ID:"&amp;'RawB'!B10,"ID:"&amp;'RawA'!B6),--EXACT("ID:"&amp;'RawB'!B10,"ID:"&amp;'RawA'!B7),--EXACT("ID:"&amp;'RawB'!B10,"ID:"&amp;'RawA'!B8),--EXACT("ID:"&amp;'RawB'!B10,"ID:"&amp;'RawA'!B9),--EXACT("ID:"&amp;'RawB'!B10,"ID:"&amp;'RawA'!B10),--EXACT("ID:"&amp;'RawB'!B10,"ID:"&amp;'RawA'!B11),--EXACT("ID:"&amp;'RawB'!B10,"ID:"&amp;'RawA'!B12),--EXACT("ID:"&amp;'RawB'!B10,"ID:"&amp;'RawA'!B13),--EXACT("ID:"&amp;'RawB'!B10,"ID:"&amp;'RawA'!B14)))</x:f>
        <x:v>0</x:v>
      </x:c>
      <x:c r="F30" s="12" t="n">
        <x:f>IF(LEN(C30)=0,"",IF(SUM(--EXACT("ID:"&amp;'RawB'!B10,"ID:"&amp;'RawB'!B5),--EXACT("ID:"&amp;'RawB'!B10,"ID:"&amp;'RawB'!B6),--EXACT("ID:"&amp;'RawB'!B10,"ID:"&amp;'RawB'!B7),--EXACT("ID:"&amp;'RawB'!B10,"ID:"&amp;'RawB'!B8),--EXACT("ID:"&amp;'RawB'!B10,"ID:"&amp;'RawB'!B9),--EXACT("ID:"&amp;'RawB'!B10,"ID:"&amp;'RawB'!B10))=1,1,0))</x:f>
        <x:v>1</x:v>
      </x:c>
      <x:c r="G30" s="2" t="str">
        <x:f>IF(LEN(C30)=0,"Blank ID",IF(E30&gt;0,"Matched",IF(A30="A","Left-only","Right-only")))</x:f>
        <x:v>Right-only</x:v>
      </x:c>
      <x:c r="H30" s="2" t="str">
        <x:f>IF(LEN(C30)=0,"Missing ID",IF(D30&gt;1,"Duplicate in source","")&amp;IF(AND(E30=0,SUM(--EXACT("ID:"&amp;TRIM('RawB'!B10),"ID:"&amp;TRIM('RawA'!B5)),--EXACT("ID:"&amp;TRIM('RawB'!B10),"ID:"&amp;TRIM('RawA'!B6)),--EXACT("ID:"&amp;TRIM('RawB'!B10),"ID:"&amp;TRIM('RawA'!B7)),--EXACT("ID:"&amp;TRIM('RawB'!B10),"ID:"&amp;TRIM('RawA'!B8)),--EXACT("ID:"&amp;TRIM('RawB'!B10),"ID:"&amp;TRIM('RawA'!B9)),--EXACT("ID:"&amp;TRIM('RawB'!B10),"ID:"&amp;TRIM('RawA'!B10)),--EXACT("ID:"&amp;TRIM('RawB'!B10),"ID:"&amp;TRIM('RawA'!B11)),--EXACT("ID:"&amp;TRIM('RawB'!B10),"ID:"&amp;TRIM('RawA'!B12)),--EXACT("ID:"&amp;TRIM('RawB'!B10),"ID:"&amp;TRIM('RawA'!B13)),--EXACT("ID:"&amp;TRIM('RawB'!B10),"ID:"&amp;TRIM('RawA'!B14)))&gt;0),IF(D30&gt;1,"; Whitespace review","Whitespace review"),""))</x:f>
      </x:c>
      <x:c r="I30" s="12" t="n">
        <x:f>IF(LEN(C30)=0,"",IF(SUM(--EXACT("ID:"&amp;C30,"ID:"&amp;C15),--EXACT("ID:"&amp;C30,"ID:"&amp;C16),--EXACT("ID:"&amp;C30,"ID:"&amp;C17),--EXACT("ID:"&amp;C30,"ID:"&amp;C18),--EXACT("ID:"&amp;C30,"ID:"&amp;C19),--EXACT("ID:"&amp;C30,"ID:"&amp;C20),--EXACT("ID:"&amp;C30,"ID:"&amp;C21),--EXACT("ID:"&amp;C30,"ID:"&amp;C22),--EXACT("ID:"&amp;C30,"ID:"&amp;C23),--EXACT("ID:"&amp;C30,"ID:"&amp;C24),--EXACT("ID:"&amp;C30,"ID:"&amp;C25),--EXACT("ID:"&amp;C30,"ID:"&amp;C26),--EXACT("ID:"&amp;C30,"ID:"&amp;C27),--EXACT("ID:"&amp;C30,"ID:"&amp;C28),--EXACT("ID:"&amp;C30,"ID:"&amp;C29),--EXACT("ID:"&amp;C30,"ID:"&amp;C30))=1,1,0))</x:f>
        <x:v>1</x:v>
      </x:c>
    </x:row>
    <x:row r="31" ht="23" customHeight="1">
      <x:c r="A31" s="2" t="str">
        <x:v>B</x:v>
      </x:c>
      <x:c r="B31" s="11" t="str">
        <x:f>'RawB'!A11</x:f>
        <x:v>B007</x:v>
      </x:c>
      <x:c r="C31" s="11" t="str">
        <x:f>IF(LEN('RawB'!B11)=0,"",CHAR(34)&amp;'RawB'!B11&amp;CHAR(34))</x:f>
        <x:v>"Q-7"</x:v>
      </x:c>
      <x:c r="D31" s="12" t="n">
        <x:f>IF(LEN(C31)=0,"",SUM(--EXACT("ID:"&amp;'RawB'!B11,"ID:"&amp;'RawB'!B5),--EXACT("ID:"&amp;'RawB'!B11,"ID:"&amp;'RawB'!B6),--EXACT("ID:"&amp;'RawB'!B11,"ID:"&amp;'RawB'!B7),--EXACT("ID:"&amp;'RawB'!B11,"ID:"&amp;'RawB'!B8),--EXACT("ID:"&amp;'RawB'!B11,"ID:"&amp;'RawB'!B9),--EXACT("ID:"&amp;'RawB'!B11,"ID:"&amp;'RawB'!B10),--EXACT("ID:"&amp;'RawB'!B11,"ID:"&amp;'RawB'!B11),--EXACT("ID:"&amp;'RawB'!B11,"ID:"&amp;'RawB'!B12),--EXACT("ID:"&amp;'RawB'!B11,"ID:"&amp;'RawB'!B13),--EXACT("ID:"&amp;'RawB'!B11,"ID:"&amp;'RawB'!B14)))</x:f>
        <x:v>1</x:v>
      </x:c>
      <x:c r="E31" s="12" t="n">
        <x:f>IF(LEN(C31)=0,"",SUM(--EXACT("ID:"&amp;'RawB'!B11,"ID:"&amp;'RawA'!B5),--EXACT("ID:"&amp;'RawB'!B11,"ID:"&amp;'RawA'!B6),--EXACT("ID:"&amp;'RawB'!B11,"ID:"&amp;'RawA'!B7),--EXACT("ID:"&amp;'RawB'!B11,"ID:"&amp;'RawA'!B8),--EXACT("ID:"&amp;'RawB'!B11,"ID:"&amp;'RawA'!B9),--EXACT("ID:"&amp;'RawB'!B11,"ID:"&amp;'RawA'!B10),--EXACT("ID:"&amp;'RawB'!B11,"ID:"&amp;'RawA'!B11),--EXACT("ID:"&amp;'RawB'!B11,"ID:"&amp;'RawA'!B12),--EXACT("ID:"&amp;'RawB'!B11,"ID:"&amp;'RawA'!B13),--EXACT("ID:"&amp;'RawB'!B11,"ID:"&amp;'RawA'!B14)))</x:f>
        <x:v>0</x:v>
      </x:c>
      <x:c r="F31" s="12" t="n">
        <x:f>IF(LEN(C31)=0,"",IF(SUM(--EXACT("ID:"&amp;'RawB'!B11,"ID:"&amp;'RawB'!B5),--EXACT("ID:"&amp;'RawB'!B11,"ID:"&amp;'RawB'!B6),--EXACT("ID:"&amp;'RawB'!B11,"ID:"&amp;'RawB'!B7),--EXACT("ID:"&amp;'RawB'!B11,"ID:"&amp;'RawB'!B8),--EXACT("ID:"&amp;'RawB'!B11,"ID:"&amp;'RawB'!B9),--EXACT("ID:"&amp;'RawB'!B11,"ID:"&amp;'RawB'!B10),--EXACT("ID:"&amp;'RawB'!B11,"ID:"&amp;'RawB'!B11))=1,1,0))</x:f>
        <x:v>1</x:v>
      </x:c>
      <x:c r="G31" s="2" t="str">
        <x:f>IF(LEN(C31)=0,"Blank ID",IF(E31&gt;0,"Matched",IF(A31="A","Left-only","Right-only")))</x:f>
        <x:v>Right-only</x:v>
      </x:c>
      <x:c r="H31" s="2" t="str">
        <x:f>IF(LEN(C31)=0,"Missing ID",IF(D31&gt;1,"Duplicate in source","")&amp;IF(AND(E31=0,SUM(--EXACT("ID:"&amp;TRIM('RawB'!B11),"ID:"&amp;TRIM('RawA'!B5)),--EXACT("ID:"&amp;TRIM('RawB'!B11),"ID:"&amp;TRIM('RawA'!B6)),--EXACT("ID:"&amp;TRIM('RawB'!B11),"ID:"&amp;TRIM('RawA'!B7)),--EXACT("ID:"&amp;TRIM('RawB'!B11),"ID:"&amp;TRIM('RawA'!B8)),--EXACT("ID:"&amp;TRIM('RawB'!B11),"ID:"&amp;TRIM('RawA'!B9)),--EXACT("ID:"&amp;TRIM('RawB'!B11),"ID:"&amp;TRIM('RawA'!B10)),--EXACT("ID:"&amp;TRIM('RawB'!B11),"ID:"&amp;TRIM('RawA'!B11)),--EXACT("ID:"&amp;TRIM('RawB'!B11),"ID:"&amp;TRIM('RawA'!B12)),--EXACT("ID:"&amp;TRIM('RawB'!B11),"ID:"&amp;TRIM('RawA'!B13)),--EXACT("ID:"&amp;TRIM('RawB'!B11),"ID:"&amp;TRIM('RawA'!B14)))&gt;0),IF(D31&gt;1,"; Whitespace review","Whitespace review"),""))</x:f>
        <x:v>Whitespace review</x:v>
      </x:c>
      <x:c r="I31" s="12" t="n">
        <x:f>IF(LEN(C31)=0,"",IF(SUM(--EXACT("ID:"&amp;C31,"ID:"&amp;C15),--EXACT("ID:"&amp;C31,"ID:"&amp;C16),--EXACT("ID:"&amp;C31,"ID:"&amp;C17),--EXACT("ID:"&amp;C31,"ID:"&amp;C18),--EXACT("ID:"&amp;C31,"ID:"&amp;C19),--EXACT("ID:"&amp;C31,"ID:"&amp;C20),--EXACT("ID:"&amp;C31,"ID:"&amp;C21),--EXACT("ID:"&amp;C31,"ID:"&amp;C22),--EXACT("ID:"&amp;C31,"ID:"&amp;C23),--EXACT("ID:"&amp;C31,"ID:"&amp;C24),--EXACT("ID:"&amp;C31,"ID:"&amp;C25),--EXACT("ID:"&amp;C31,"ID:"&amp;C26),--EXACT("ID:"&amp;C31,"ID:"&amp;C27),--EXACT("ID:"&amp;C31,"ID:"&amp;C28),--EXACT("ID:"&amp;C31,"ID:"&amp;C29),--EXACT("ID:"&amp;C31,"ID:"&amp;C30),--EXACT("ID:"&amp;C31,"ID:"&amp;C31))=1,1,0))</x:f>
        <x:v>1</x:v>
      </x:c>
    </x:row>
    <x:row r="32" ht="23" customHeight="1">
      <x:c r="A32" s="2" t="str">
        <x:v>B</x:v>
      </x:c>
      <x:c r="B32" s="11" t="str">
        <x:f>'RawB'!A12</x:f>
        <x:v>B008</x:v>
      </x:c>
      <x:c r="C32" s="11" t="str">
        <x:f>IF(LEN('RawB'!B12)=0,"",CHAR(34)&amp;'RawB'!B12&amp;CHAR(34))</x:f>
        <x:v>"RIGHT-8"</x:v>
      </x:c>
      <x:c r="D32" s="12" t="n">
        <x:f>IF(LEN(C32)=0,"",SUM(--EXACT("ID:"&amp;'RawB'!B12,"ID:"&amp;'RawB'!B5),--EXACT("ID:"&amp;'RawB'!B12,"ID:"&amp;'RawB'!B6),--EXACT("ID:"&amp;'RawB'!B12,"ID:"&amp;'RawB'!B7),--EXACT("ID:"&amp;'RawB'!B12,"ID:"&amp;'RawB'!B8),--EXACT("ID:"&amp;'RawB'!B12,"ID:"&amp;'RawB'!B9),--EXACT("ID:"&amp;'RawB'!B12,"ID:"&amp;'RawB'!B10),--EXACT("ID:"&amp;'RawB'!B12,"ID:"&amp;'RawB'!B11),--EXACT("ID:"&amp;'RawB'!B12,"ID:"&amp;'RawB'!B12),--EXACT("ID:"&amp;'RawB'!B12,"ID:"&amp;'RawB'!B13),--EXACT("ID:"&amp;'RawB'!B12,"ID:"&amp;'RawB'!B14)))</x:f>
        <x:v>1</x:v>
      </x:c>
      <x:c r="E32" s="12" t="n">
        <x:f>IF(LEN(C32)=0,"",SUM(--EXACT("ID:"&amp;'RawB'!B12,"ID:"&amp;'RawA'!B5),--EXACT("ID:"&amp;'RawB'!B12,"ID:"&amp;'RawA'!B6),--EXACT("ID:"&amp;'RawB'!B12,"ID:"&amp;'RawA'!B7),--EXACT("ID:"&amp;'RawB'!B12,"ID:"&amp;'RawA'!B8),--EXACT("ID:"&amp;'RawB'!B12,"ID:"&amp;'RawA'!B9),--EXACT("ID:"&amp;'RawB'!B12,"ID:"&amp;'RawA'!B10),--EXACT("ID:"&amp;'RawB'!B12,"ID:"&amp;'RawA'!B11),--EXACT("ID:"&amp;'RawB'!B12,"ID:"&amp;'RawA'!B12),--EXACT("ID:"&amp;'RawB'!B12,"ID:"&amp;'RawA'!B13),--EXACT("ID:"&amp;'RawB'!B12,"ID:"&amp;'RawA'!B14)))</x:f>
        <x:v>0</x:v>
      </x:c>
      <x:c r="F32" s="12" t="n">
        <x:f>IF(LEN(C32)=0,"",IF(SUM(--EXACT("ID:"&amp;'RawB'!B12,"ID:"&amp;'RawB'!B5),--EXACT("ID:"&amp;'RawB'!B12,"ID:"&amp;'RawB'!B6),--EXACT("ID:"&amp;'RawB'!B12,"ID:"&amp;'RawB'!B7),--EXACT("ID:"&amp;'RawB'!B12,"ID:"&amp;'RawB'!B8),--EXACT("ID:"&amp;'RawB'!B12,"ID:"&amp;'RawB'!B9),--EXACT("ID:"&amp;'RawB'!B12,"ID:"&amp;'RawB'!B10),--EXACT("ID:"&amp;'RawB'!B12,"ID:"&amp;'RawB'!B11),--EXACT("ID:"&amp;'RawB'!B12,"ID:"&amp;'RawB'!B12))=1,1,0))</x:f>
        <x:v>1</x:v>
      </x:c>
      <x:c r="G32" s="2" t="str">
        <x:f>IF(LEN(C32)=0,"Blank ID",IF(E32&gt;0,"Matched",IF(A32="A","Left-only","Right-only")))</x:f>
        <x:v>Right-only</x:v>
      </x:c>
      <x:c r="H32" s="2" t="str">
        <x:f>IF(LEN(C32)=0,"Missing ID",IF(D32&gt;1,"Duplicate in source","")&amp;IF(AND(E32=0,SUM(--EXACT("ID:"&amp;TRIM('RawB'!B12),"ID:"&amp;TRIM('RawA'!B5)),--EXACT("ID:"&amp;TRIM('RawB'!B12),"ID:"&amp;TRIM('RawA'!B6)),--EXACT("ID:"&amp;TRIM('RawB'!B12),"ID:"&amp;TRIM('RawA'!B7)),--EXACT("ID:"&amp;TRIM('RawB'!B12),"ID:"&amp;TRIM('RawA'!B8)),--EXACT("ID:"&amp;TRIM('RawB'!B12),"ID:"&amp;TRIM('RawA'!B9)),--EXACT("ID:"&amp;TRIM('RawB'!B12),"ID:"&amp;TRIM('RawA'!B10)),--EXACT("ID:"&amp;TRIM('RawB'!B12),"ID:"&amp;TRIM('RawA'!B11)),--EXACT("ID:"&amp;TRIM('RawB'!B12),"ID:"&amp;TRIM('RawA'!B12)),--EXACT("ID:"&amp;TRIM('RawB'!B12),"ID:"&amp;TRIM('RawA'!B13)),--EXACT("ID:"&amp;TRIM('RawB'!B12),"ID:"&amp;TRIM('RawA'!B14)))&gt;0),IF(D32&gt;1,"; Whitespace review","Whitespace review"),""))</x:f>
      </x:c>
      <x:c r="I32" s="12" t="n">
        <x:f>IF(LEN(C32)=0,"",IF(SUM(--EXACT("ID:"&amp;C32,"ID:"&amp;C15),--EXACT("ID:"&amp;C32,"ID:"&amp;C16),--EXACT("ID:"&amp;C32,"ID:"&amp;C17),--EXACT("ID:"&amp;C32,"ID:"&amp;C18),--EXACT("ID:"&amp;C32,"ID:"&amp;C19),--EXACT("ID:"&amp;C32,"ID:"&amp;C20),--EXACT("ID:"&amp;C32,"ID:"&amp;C21),--EXACT("ID:"&amp;C32,"ID:"&amp;C22),--EXACT("ID:"&amp;C32,"ID:"&amp;C23),--EXACT("ID:"&amp;C32,"ID:"&amp;C24),--EXACT("ID:"&amp;C32,"ID:"&amp;C25),--EXACT("ID:"&amp;C32,"ID:"&amp;C26),--EXACT("ID:"&amp;C32,"ID:"&amp;C27),--EXACT("ID:"&amp;C32,"ID:"&amp;C28),--EXACT("ID:"&amp;C32,"ID:"&amp;C29),--EXACT("ID:"&amp;C32,"ID:"&amp;C30),--EXACT("ID:"&amp;C32,"ID:"&amp;C31),--EXACT("ID:"&amp;C32,"ID:"&amp;C32))=1,1,0))</x:f>
        <x:v>1</x:v>
      </x:c>
    </x:row>
    <x:row r="33" ht="23" customHeight="1">
      <x:c r="A33" s="2" t="str">
        <x:v>B</x:v>
      </x:c>
      <x:c r="B33" s="11" t="str">
        <x:f>'RawB'!A13</x:f>
        <x:v>B009</x:v>
      </x:c>
      <x:c r="C33" s="11" t="str">
        <x:f>IF(LEN('RawB'!B13)=0,"",CHAR(34)&amp;'RawB'!B13&amp;CHAR(34))</x:f>
        <x:v>"E-2"</x:v>
      </x:c>
      <x:c r="D33" s="12" t="n">
        <x:f>IF(LEN(C33)=0,"",SUM(--EXACT("ID:"&amp;'RawB'!B13,"ID:"&amp;'RawB'!B5),--EXACT("ID:"&amp;'RawB'!B13,"ID:"&amp;'RawB'!B6),--EXACT("ID:"&amp;'RawB'!B13,"ID:"&amp;'RawB'!B7),--EXACT("ID:"&amp;'RawB'!B13,"ID:"&amp;'RawB'!B8),--EXACT("ID:"&amp;'RawB'!B13,"ID:"&amp;'RawB'!B9),--EXACT("ID:"&amp;'RawB'!B13,"ID:"&amp;'RawB'!B10),--EXACT("ID:"&amp;'RawB'!B13,"ID:"&amp;'RawB'!B11),--EXACT("ID:"&amp;'RawB'!B13,"ID:"&amp;'RawB'!B12),--EXACT("ID:"&amp;'RawB'!B13,"ID:"&amp;'RawB'!B13),--EXACT("ID:"&amp;'RawB'!B13,"ID:"&amp;'RawB'!B14)))</x:f>
        <x:v>2</x:v>
      </x:c>
      <x:c r="E33" s="12" t="n">
        <x:f>IF(LEN(C33)=0,"",SUM(--EXACT("ID:"&amp;'RawB'!B13,"ID:"&amp;'RawA'!B5),--EXACT("ID:"&amp;'RawB'!B13,"ID:"&amp;'RawA'!B6),--EXACT("ID:"&amp;'RawB'!B13,"ID:"&amp;'RawA'!B7),--EXACT("ID:"&amp;'RawB'!B13,"ID:"&amp;'RawA'!B8),--EXACT("ID:"&amp;'RawB'!B13,"ID:"&amp;'RawA'!B9),--EXACT("ID:"&amp;'RawB'!B13,"ID:"&amp;'RawA'!B10),--EXACT("ID:"&amp;'RawB'!B13,"ID:"&amp;'RawA'!B11),--EXACT("ID:"&amp;'RawB'!B13,"ID:"&amp;'RawA'!B12),--EXACT("ID:"&amp;'RawB'!B13,"ID:"&amp;'RawA'!B13),--EXACT("ID:"&amp;'RawB'!B13,"ID:"&amp;'RawA'!B14)))</x:f>
        <x:v>1</x:v>
      </x:c>
      <x:c r="F33" s="12" t="n">
        <x:f>IF(LEN(C33)=0,"",IF(SUM(--EXACT("ID:"&amp;'RawB'!B13,"ID:"&amp;'RawB'!B5),--EXACT("ID:"&amp;'RawB'!B13,"ID:"&amp;'RawB'!B6),--EXACT("ID:"&amp;'RawB'!B13,"ID:"&amp;'RawB'!B7),--EXACT("ID:"&amp;'RawB'!B13,"ID:"&amp;'RawB'!B8),--EXACT("ID:"&amp;'RawB'!B13,"ID:"&amp;'RawB'!B9),--EXACT("ID:"&amp;'RawB'!B13,"ID:"&amp;'RawB'!B10),--EXACT("ID:"&amp;'RawB'!B13,"ID:"&amp;'RawB'!B11),--EXACT("ID:"&amp;'RawB'!B13,"ID:"&amp;'RawB'!B12),--EXACT("ID:"&amp;'RawB'!B13,"ID:"&amp;'RawB'!B13))=1,1,0))</x:f>
        <x:v>1</x:v>
      </x:c>
      <x:c r="G33" s="2" t="str">
        <x:f>IF(LEN(C33)=0,"Blank ID",IF(E33&gt;0,"Matched",IF(A33="A","Left-only","Right-only")))</x:f>
        <x:v>Matched</x:v>
      </x:c>
      <x:c r="H33" s="2" t="str">
        <x:f>IF(LEN(C33)=0,"Missing ID",IF(D33&gt;1,"Duplicate in source","")&amp;IF(AND(E33=0,SUM(--EXACT("ID:"&amp;TRIM('RawB'!B13),"ID:"&amp;TRIM('RawA'!B5)),--EXACT("ID:"&amp;TRIM('RawB'!B13),"ID:"&amp;TRIM('RawA'!B6)),--EXACT("ID:"&amp;TRIM('RawB'!B13),"ID:"&amp;TRIM('RawA'!B7)),--EXACT("ID:"&amp;TRIM('RawB'!B13),"ID:"&amp;TRIM('RawA'!B8)),--EXACT("ID:"&amp;TRIM('RawB'!B13),"ID:"&amp;TRIM('RawA'!B9)),--EXACT("ID:"&amp;TRIM('RawB'!B13),"ID:"&amp;TRIM('RawA'!B10)),--EXACT("ID:"&amp;TRIM('RawB'!B13),"ID:"&amp;TRIM('RawA'!B11)),--EXACT("ID:"&amp;TRIM('RawB'!B13),"ID:"&amp;TRIM('RawA'!B12)),--EXACT("ID:"&amp;TRIM('RawB'!B13),"ID:"&amp;TRIM('RawA'!B13)),--EXACT("ID:"&amp;TRIM('RawB'!B13),"ID:"&amp;TRIM('RawA'!B14)))&gt;0),IF(D33&gt;1,"; Whitespace review","Whitespace review"),""))</x:f>
        <x:v>Duplicate in source</x:v>
      </x:c>
      <x:c r="I33" s="12" t="n">
        <x:f>IF(LEN(C33)=0,"",IF(SUM(--EXACT("ID:"&amp;C33,"ID:"&amp;C15),--EXACT("ID:"&amp;C33,"ID:"&amp;C16),--EXACT("ID:"&amp;C33,"ID:"&amp;C17),--EXACT("ID:"&amp;C33,"ID:"&amp;C18),--EXACT("ID:"&amp;C33,"ID:"&amp;C19),--EXACT("ID:"&amp;C33,"ID:"&amp;C20),--EXACT("ID:"&amp;C33,"ID:"&amp;C21),--EXACT("ID:"&amp;C33,"ID:"&amp;C22),--EXACT("ID:"&amp;C33,"ID:"&amp;C23),--EXACT("ID:"&amp;C33,"ID:"&amp;C24),--EXACT("ID:"&amp;C33,"ID:"&amp;C25),--EXACT("ID:"&amp;C33,"ID:"&amp;C26),--EXACT("ID:"&amp;C33,"ID:"&amp;C27),--EXACT("ID:"&amp;C33,"ID:"&amp;C28),--EXACT("ID:"&amp;C33,"ID:"&amp;C29),--EXACT("ID:"&amp;C33,"ID:"&amp;C30),--EXACT("ID:"&amp;C33,"ID:"&amp;C31),--EXACT("ID:"&amp;C33,"ID:"&amp;C32),--EXACT("ID:"&amp;C33,"ID:"&amp;C33))=1,1,0))</x:f>
        <x:v>0</x:v>
      </x:c>
    </x:row>
    <x:row r="34" ht="23" customHeight="1">
      <x:c r="A34" s="2" t="str">
        <x:v>B</x:v>
      </x:c>
      <x:c r="B34" s="11" t="str">
        <x:f>'RawB'!A14</x:f>
        <x:v>B010</x:v>
      </x:c>
      <x:c r="C34" s="11" t="str">
        <x:f>IF(LEN('RawB'!B14)=0,"",CHAR(34)&amp;'RawB'!B14&amp;CHAR(34))</x:f>
        <x:v>"E-2"</x:v>
      </x:c>
      <x:c r="D34" s="12" t="n">
        <x:f>IF(LEN(C34)=0,"",SUM(--EXACT("ID:"&amp;'RawB'!B14,"ID:"&amp;'RawB'!B5),--EXACT("ID:"&amp;'RawB'!B14,"ID:"&amp;'RawB'!B6),--EXACT("ID:"&amp;'RawB'!B14,"ID:"&amp;'RawB'!B7),--EXACT("ID:"&amp;'RawB'!B14,"ID:"&amp;'RawB'!B8),--EXACT("ID:"&amp;'RawB'!B14,"ID:"&amp;'RawB'!B9),--EXACT("ID:"&amp;'RawB'!B14,"ID:"&amp;'RawB'!B10),--EXACT("ID:"&amp;'RawB'!B14,"ID:"&amp;'RawB'!B11),--EXACT("ID:"&amp;'RawB'!B14,"ID:"&amp;'RawB'!B12),--EXACT("ID:"&amp;'RawB'!B14,"ID:"&amp;'RawB'!B13),--EXACT("ID:"&amp;'RawB'!B14,"ID:"&amp;'RawB'!B14)))</x:f>
        <x:v>2</x:v>
      </x:c>
      <x:c r="E34" s="12" t="n">
        <x:f>IF(LEN(C34)=0,"",SUM(--EXACT("ID:"&amp;'RawB'!B14,"ID:"&amp;'RawA'!B5),--EXACT("ID:"&amp;'RawB'!B14,"ID:"&amp;'RawA'!B6),--EXACT("ID:"&amp;'RawB'!B14,"ID:"&amp;'RawA'!B7),--EXACT("ID:"&amp;'RawB'!B14,"ID:"&amp;'RawA'!B8),--EXACT("ID:"&amp;'RawB'!B14,"ID:"&amp;'RawA'!B9),--EXACT("ID:"&amp;'RawB'!B14,"ID:"&amp;'RawA'!B10),--EXACT("ID:"&amp;'RawB'!B14,"ID:"&amp;'RawA'!B11),--EXACT("ID:"&amp;'RawB'!B14,"ID:"&amp;'RawA'!B12),--EXACT("ID:"&amp;'RawB'!B14,"ID:"&amp;'RawA'!B13),--EXACT("ID:"&amp;'RawB'!B14,"ID:"&amp;'RawA'!B14)))</x:f>
        <x:v>1</x:v>
      </x:c>
      <x:c r="F34" s="12" t="n">
        <x:f>IF(LEN(C34)=0,"",IF(SUM(--EXACT("ID:"&amp;'RawB'!B14,"ID:"&amp;'RawB'!B5),--EXACT("ID:"&amp;'RawB'!B14,"ID:"&amp;'RawB'!B6),--EXACT("ID:"&amp;'RawB'!B14,"ID:"&amp;'RawB'!B7),--EXACT("ID:"&amp;'RawB'!B14,"ID:"&amp;'RawB'!B8),--EXACT("ID:"&amp;'RawB'!B14,"ID:"&amp;'RawB'!B9),--EXACT("ID:"&amp;'RawB'!B14,"ID:"&amp;'RawB'!B10),--EXACT("ID:"&amp;'RawB'!B14,"ID:"&amp;'RawB'!B11),--EXACT("ID:"&amp;'RawB'!B14,"ID:"&amp;'RawB'!B12),--EXACT("ID:"&amp;'RawB'!B14,"ID:"&amp;'RawB'!B13),--EXACT("ID:"&amp;'RawB'!B14,"ID:"&amp;'RawB'!B14))=1,1,0))</x:f>
        <x:v>0</x:v>
      </x:c>
      <x:c r="G34" s="2" t="str">
        <x:f>IF(LEN(C34)=0,"Blank ID",IF(E34&gt;0,"Matched",IF(A34="A","Left-only","Right-only")))</x:f>
        <x:v>Matched</x:v>
      </x:c>
      <x:c r="H34" s="2" t="str">
        <x:f>IF(LEN(C34)=0,"Missing ID",IF(D34&gt;1,"Duplicate in source","")&amp;IF(AND(E34=0,SUM(--EXACT("ID:"&amp;TRIM('RawB'!B14),"ID:"&amp;TRIM('RawA'!B5)),--EXACT("ID:"&amp;TRIM('RawB'!B14),"ID:"&amp;TRIM('RawA'!B6)),--EXACT("ID:"&amp;TRIM('RawB'!B14),"ID:"&amp;TRIM('RawA'!B7)),--EXACT("ID:"&amp;TRIM('RawB'!B14),"ID:"&amp;TRIM('RawA'!B8)),--EXACT("ID:"&amp;TRIM('RawB'!B14),"ID:"&amp;TRIM('RawA'!B9)),--EXACT("ID:"&amp;TRIM('RawB'!B14),"ID:"&amp;TRIM('RawA'!B10)),--EXACT("ID:"&amp;TRIM('RawB'!B14),"ID:"&amp;TRIM('RawA'!B11)),--EXACT("ID:"&amp;TRIM('RawB'!B14),"ID:"&amp;TRIM('RawA'!B12)),--EXACT("ID:"&amp;TRIM('RawB'!B14),"ID:"&amp;TRIM('RawA'!B13)),--EXACT("ID:"&amp;TRIM('RawB'!B14),"ID:"&amp;TRIM('RawA'!B14)))&gt;0),IF(D34&gt;1,"; Whitespace review","Whitespace review"),""))</x:f>
        <x:v>Duplicate in source</x:v>
      </x:c>
      <x:c r="I34" s="12" t="n">
        <x:f>IF(LEN(C34)=0,"",IF(SUM(--EXACT("ID:"&amp;C34,"ID:"&amp;C15),--EXACT("ID:"&amp;C34,"ID:"&amp;C16),--EXACT("ID:"&amp;C34,"ID:"&amp;C17),--EXACT("ID:"&amp;C34,"ID:"&amp;C18),--EXACT("ID:"&amp;C34,"ID:"&amp;C19),--EXACT("ID:"&amp;C34,"ID:"&amp;C20),--EXACT("ID:"&amp;C34,"ID:"&amp;C21),--EXACT("ID:"&amp;C34,"ID:"&amp;C22),--EXACT("ID:"&amp;C34,"ID:"&amp;C23),--EXACT("ID:"&amp;C34,"ID:"&amp;C24),--EXACT("ID:"&amp;C34,"ID:"&amp;C25),--EXACT("ID:"&amp;C34,"ID:"&amp;C26),--EXACT("ID:"&amp;C34,"ID:"&amp;C27),--EXACT("ID:"&amp;C34,"ID:"&amp;C28),--EXACT("ID:"&amp;C34,"ID:"&amp;C29),--EXACT("ID:"&amp;C34,"ID:"&amp;C30),--EXACT("ID:"&amp;C34,"ID:"&amp;C31),--EXACT("ID:"&amp;C34,"ID:"&amp;C32),--EXACT("ID:"&amp;C34,"ID:"&amp;C33),--EXACT("ID:"&amp;C34,"ID:"&amp;C34))=1,1,0))</x:f>
        <x:v>0</x:v>
      </x:c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13" t="str">
        <x:v>Comparison policy</x:v>
      </x:c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 t="str">
        <x:v>Exact, case-sensitive text. No numeric conversion or trimming in membership results.</x:v>
      </x:c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 t="str">
        <x:v>Keep every source row. Blank IDs are excluded from matching. First = 1 only once per key.</x:v>
      </x:c>
      <x:c r="B39" s="2"/>
      <x:c r="C39" s="2"/>
      <x:c r="D39" s="2"/>
      <x:c r="E39" s="2"/>
      <x:c r="F39" s="2"/>
      <x:c r="G39" s="2"/>
      <x:c r="H39" s="2"/>
      <x:c r="I39" s="2"/>
    </x:row>
    <x:row r="40" ht="23" customHeight="1">
      <x:c r="A40" s="2" t="str">
        <x:v>TRIM only finds review candidates. It never changes an ID or grants an exact match.</x:v>
      </x:c>
      <x:c r="B40" s="2"/>
      <x:c r="C40" s="2"/>
      <x:c r="D40" s="2"/>
      <x:c r="E40" s="2"/>
      <x:c r="F40" s="2"/>
      <x:c r="G40" s="2"/>
      <x:c r="H40" s="2"/>
      <x:c r="I40" s="2"/>
    </x:row>
    <x:row r="41" ht="23" customHeight="1">
      <x:c r="A41" s="2" t="str">
        <x:v>A008 "Q-7 " and B007 "Q-7": should the trailing space be ignored for identity?</x:v>
      </x:c>
      <x:c r="B41" s="2"/>
      <x:c r="C41" s="2"/>
      <x:c r="D41" s="2"/>
      <x:c r="E41" s="2"/>
      <x:c r="F41" s="2"/>
      <x:c r="G41" s="2"/>
      <x:c r="H41" s="2"/>
      <x:c r="I41" s="2"/>
    </x:row>
    <x:row r="42" ht="23" customHeight="1">
      <x:c r="A42" s="2" t="str">
        <x:v>Whitespace decision</x:v>
      </x:c>
      <x:c r="B42" s="14" t="str">
        <x:v>Unresolved</x:v>
      </x:c>
      <x:c r="C42" s="2" t="str">
        <x:v>Record a decision here, then revise the rules and regenerate. This field does not merge IDs.</x:v>
      </x:c>
      <x:c r="D42" s="2"/>
      <x:c r="E42" s="2"/>
      <x:c r="F42" s="2"/>
      <x:c r="G42" s="2"/>
      <x:c r="H42" s="2"/>
      <x:c r="I42" s="2"/>
    </x:row>
    <x:row r="43" ht="23" customHeight="1">
      <x:c r="A43" s="2" t="str">
        <x:v>Missing from one list does not establish inactive status or authorize deletion.</x:v>
      </x:c>
      <x:c r="B43" s="2"/>
      <x:c r="C43" s="2"/>
      <x:c r="D43" s="2"/>
      <x:c r="E43" s="2"/>
      <x:c r="F43" s="2"/>
      <x:c r="G43" s="2"/>
      <x:c r="H43" s="2"/>
      <x:c r="I43" s="2"/>
    </x:row>
    <x:row r="44" ht="23" customHeight="1">
      <x:c r="A44" s="2" t="str">
        <x:v>Fixed 10 + 10 row example. Editing existing IDs recalculates; adding rows needs range changes.</x:v>
      </x:c>
      <x:c r="B44" s="2"/>
      <x:c r="C44" s="2"/>
      <x:c r="D44" s="2"/>
      <x:c r="E44" s="2"/>
      <x:c r="F44" s="2"/>
      <x:c r="G44" s="2"/>
      <x:c r="H44" s="2"/>
      <x:c r="I44" s="2"/>
    </x:row>
    <x:row r="45" ht="23" customHeight="1">
      <x:c r="A45" s="2" t="str">
        <x:v>Membership remains exact-string provisional output for the unresolved whitespace pair.</x:v>
      </x:c>
      <x:c r="B45" s="2"/>
      <x:c r="C45" s="2"/>
      <x:c r="D45" s="2"/>
      <x:c r="E45" s="2"/>
      <x:c r="F45" s="2"/>
      <x:c r="G45" s="2"/>
      <x:c r="H45" s="2"/>
      <x:c r="I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H15:H34">
    <x:cfRule type="expression" dxfId="0" priority="1">
      <x:formula>H15&lt;&gt;""</x:formula>
    </x:cfRule>
  </x:conditionalFormatting>
  <x:dataValidations count="1">
    <x:dataValidation type="list" sqref="B42">
      <x:formula1>"Unresolved,Keep distinct,Confirm alias"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22" hidden="0" customWidth="1"/>
    <x:col min="4" max="4" width="34" hidden="0" customWidth="1"/>
    <x:col min="5" max="5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Review missing, duplicate and ambiguous IDs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/>
      <x:c r="B3" s="4"/>
      <x:c r="C3" s="4"/>
      <x:c r="D3" s="4"/>
      <x:c r="E3" s="4"/>
      <x:c r="F3" s="2"/>
      <x:c r="G3" s="2"/>
      <x:c r="H3" s="2"/>
      <x:c r="I3" s="2"/>
    </x:row>
    <x:row r="4" ht="23" customHeight="1">
      <x:c r="A4" s="2" t="str">
        <x:v>Flagged rows</x:v>
      </x:c>
      <x:c r="B4" s="2" t="n">
        <x:f>SUMPRODUCT(--(Results!H15:H34&lt;&gt;""))</x:f>
        <x:v>8</x:v>
      </x:c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Filter Attention to hide empty values. Every source row remains available below.</x:v>
      </x:c>
      <x:c r="B5" s="2"/>
      <x:c r="C5" s="2"/>
      <x:c r="D5" s="2"/>
      <x:c r="E5" s="2"/>
      <x:c r="F5" s="2"/>
      <x:c r="G5" s="2"/>
      <x:c r="H5" s="2"/>
      <x:c r="I5" s="2"/>
    </x:row>
    <x:row r="6" ht="23" customHeight="1">
      <x:c r="A6" s="2" t="str">
        <x:v>Duplicate flags identify all affected source rows, not extra records to remove.</x:v>
      </x:c>
      <x:c r="B6" s="2"/>
      <x:c r="C6" s="2"/>
      <x:c r="D6" s="2"/>
      <x:c r="E6" s="2"/>
      <x:c r="F6" s="2"/>
      <x:c r="G6" s="2"/>
      <x:c r="H6" s="2"/>
      <x:c r="I6" s="2"/>
    </x:row>
    <x:row r="7" ht="23" customHeight="1">
      <x:c r="A7" s="2" t="str">
        <x:v>The whitespace decision is recorded on Results. No alias has been approved.</x:v>
      </x:c>
      <x:c r="B7" s="2"/>
      <x:c r="C7" s="2"/>
      <x:c r="D7" s="2"/>
      <x:c r="E7" s="2"/>
      <x:c r="F7" s="2"/>
      <x:c r="G7" s="2"/>
      <x:c r="H7" s="2"/>
      <x:c r="I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6" customHeight="1">
      <x:c r="A9" s="8" t="str">
        <x:v>Source</x:v>
      </x:c>
      <x:c r="B9" s="8" t="str">
        <x:v>Source rowID</x:v>
      </x:c>
      <x:c r="C9" s="8" t="str">
        <x:v>ID literal</x:v>
      </x:c>
      <x:c r="D9" s="8" t="str">
        <x:v>Attention</x:v>
      </x:c>
      <x:c r="E9" s="8" t="str">
        <x:v>Exact-string result</x:v>
      </x:c>
      <x:c r="F9" s="2"/>
      <x:c r="G9" s="2"/>
      <x:c r="H9" s="2"/>
      <x:c r="I9" s="2"/>
    </x:row>
    <x:row r="10" ht="26" customHeight="1">
      <x:c r="A10" s="2" t="str">
        <x:f>Results!A15</x:f>
        <x:v>A</x:v>
      </x:c>
      <x:c r="B10" s="11" t="str">
        <x:f>Results!B15</x:f>
        <x:v>A001</x:v>
      </x:c>
      <x:c r="C10" s="11" t="str">
        <x:f>Results!C15</x:f>
        <x:v>"0012"</x:v>
      </x:c>
      <x:c r="D10" s="2" t="str">
        <x:f>Results!H15</x:f>
      </x:c>
      <x:c r="E10" s="2" t="str">
        <x:f>Results!G15</x:f>
        <x:v>Matched</x:v>
      </x:c>
      <x:c r="F10" s="2"/>
      <x:c r="G10" s="2"/>
      <x:c r="H10" s="2"/>
      <x:c r="I10" s="2"/>
    </x:row>
    <x:row r="11" ht="26" customHeight="1">
      <x:c r="A11" s="2" t="str">
        <x:f>Results!A16</x:f>
        <x:v>A</x:v>
      </x:c>
      <x:c r="B11" s="11" t="str">
        <x:f>Results!B16</x:f>
        <x:v>A002</x:v>
      </x:c>
      <x:c r="C11" s="11" t="str">
        <x:f>Results!C16</x:f>
        <x:v>"12"</x:v>
      </x:c>
      <x:c r="D11" s="2" t="str">
        <x:f>Results!H16</x:f>
      </x:c>
      <x:c r="E11" s="2" t="str">
        <x:f>Results!G16</x:f>
        <x:v>Matched</x:v>
      </x:c>
      <x:c r="F11" s="2"/>
      <x:c r="G11" s="2"/>
      <x:c r="H11" s="2"/>
      <x:c r="I11" s="2"/>
    </x:row>
    <x:row r="12" ht="26" customHeight="1">
      <x:c r="A12" s="2" t="str">
        <x:f>Results!A17</x:f>
        <x:v>A</x:v>
      </x:c>
      <x:c r="B12" s="11" t="str">
        <x:f>Results!B17</x:f>
        <x:v>A003</x:v>
      </x:c>
      <x:c r="C12" s="11" t="str">
        <x:f>Results!C17</x:f>
        <x:v>"D-10"</x:v>
      </x:c>
      <x:c r="D12" s="2" t="str">
        <x:f>Results!H17</x:f>
        <x:v>Duplicate in source</x:v>
      </x:c>
      <x:c r="E12" s="2" t="str">
        <x:f>Results!G17</x:f>
        <x:v>Matched</x:v>
      </x:c>
      <x:c r="F12" s="2"/>
      <x:c r="G12" s="2"/>
      <x:c r="H12" s="2"/>
      <x:c r="I12" s="2"/>
    </x:row>
    <x:row r="13" ht="26" customHeight="1">
      <x:c r="A13" s="2" t="str">
        <x:f>Results!A18</x:f>
        <x:v>A</x:v>
      </x:c>
      <x:c r="B13" s="11" t="str">
        <x:f>Results!B18</x:f>
        <x:v>A004</x:v>
      </x:c>
      <x:c r="C13" s="11" t="str">
        <x:f>Results!C18</x:f>
        <x:v>"D-10"</x:v>
      </x:c>
      <x:c r="D13" s="2" t="str">
        <x:f>Results!H18</x:f>
        <x:v>Duplicate in source</x:v>
      </x:c>
      <x:c r="E13" s="2" t="str">
        <x:f>Results!G18</x:f>
        <x:v>Matched</x:v>
      </x:c>
      <x:c r="F13" s="2"/>
      <x:c r="G13" s="2"/>
      <x:c r="H13" s="2"/>
      <x:c r="I13" s="2"/>
    </x:row>
    <x:row r="14" ht="26" customHeight="1">
      <x:c r="A14" s="2" t="str">
        <x:f>Results!A19</x:f>
        <x:v>A</x:v>
      </x:c>
      <x:c r="B14" s="11" t="str">
        <x:f>Results!B19</x:f>
        <x:v>A005</x:v>
      </x:c>
      <x:c r="C14" s="11" t="str">
        <x:f>Results!C19</x:f>
      </x:c>
      <x:c r="D14" s="2" t="str">
        <x:f>Results!H19</x:f>
        <x:v>Missing ID</x:v>
      </x:c>
      <x:c r="E14" s="2" t="str">
        <x:f>Results!G19</x:f>
        <x:v>Blank ID</x:v>
      </x:c>
      <x:c r="F14" s="2"/>
      <x:c r="G14" s="2"/>
      <x:c r="H14" s="2"/>
      <x:c r="I14" s="2"/>
    </x:row>
    <x:row r="15" ht="26" customHeight="1">
      <x:c r="A15" s="2" t="str">
        <x:f>Results!A20</x:f>
        <x:v>A</x:v>
      </x:c>
      <x:c r="B15" s="11" t="str">
        <x:f>Results!B20</x:f>
        <x:v>A006</x:v>
      </x:c>
      <x:c r="C15" s="11" t="str">
        <x:f>Results!C20</x:f>
        <x:v>"0"</x:v>
      </x:c>
      <x:c r="D15" s="2" t="str">
        <x:f>Results!H20</x:f>
      </x:c>
      <x:c r="E15" s="2" t="str">
        <x:f>Results!G20</x:f>
        <x:v>Matched</x:v>
      </x:c>
      <x:c r="F15" s="2"/>
      <x:c r="G15" s="2"/>
      <x:c r="H15" s="2"/>
      <x:c r="I15" s="2"/>
    </x:row>
    <x:row r="16" ht="26" customHeight="1">
      <x:c r="A16" s="2" t="str">
        <x:f>Results!A21</x:f>
        <x:v>A</x:v>
      </x:c>
      <x:c r="B16" s="11" t="str">
        <x:f>Results!B21</x:f>
        <x:v>A007</x:v>
      </x:c>
      <x:c r="C16" s="11" t="str">
        <x:f>Results!C21</x:f>
        <x:v>"ABC"</x:v>
      </x:c>
      <x:c r="D16" s="2" t="str">
        <x:f>Results!H21</x:f>
      </x:c>
      <x:c r="E16" s="2" t="str">
        <x:f>Results!G21</x:f>
        <x:v>Left-only</x:v>
      </x:c>
      <x:c r="F16" s="2"/>
      <x:c r="G16" s="2"/>
      <x:c r="H16" s="2"/>
      <x:c r="I16" s="2"/>
    </x:row>
    <x:row r="17" ht="26" customHeight="1">
      <x:c r="A17" s="2" t="str">
        <x:f>Results!A22</x:f>
        <x:v>A</x:v>
      </x:c>
      <x:c r="B17" s="11" t="str">
        <x:f>Results!B22</x:f>
        <x:v>A008</x:v>
      </x:c>
      <x:c r="C17" s="11" t="str">
        <x:f>Results!C22</x:f>
        <x:v>"Q-7 "</x:v>
      </x:c>
      <x:c r="D17" s="2" t="str">
        <x:f>Results!H22</x:f>
        <x:v>Whitespace review</x:v>
      </x:c>
      <x:c r="E17" s="2" t="str">
        <x:f>Results!G22</x:f>
        <x:v>Left-only</x:v>
      </x:c>
      <x:c r="F17" s="2"/>
      <x:c r="G17" s="2"/>
      <x:c r="H17" s="2"/>
      <x:c r="I17" s="2"/>
    </x:row>
    <x:row r="18" ht="26" customHeight="1">
      <x:c r="A18" s="2" t="str">
        <x:f>Results!A23</x:f>
        <x:v>A</x:v>
      </x:c>
      <x:c r="B18" s="11" t="str">
        <x:f>Results!B23</x:f>
        <x:v>A009</x:v>
      </x:c>
      <x:c r="C18" s="11" t="str">
        <x:f>Results!C23</x:f>
        <x:v>"LEFT-9"</x:v>
      </x:c>
      <x:c r="D18" s="2" t="str">
        <x:f>Results!H23</x:f>
      </x:c>
      <x:c r="E18" s="2" t="str">
        <x:f>Results!G23</x:f>
        <x:v>Left-only</x:v>
      </x:c>
      <x:c r="F18" s="2"/>
      <x:c r="G18" s="2"/>
      <x:c r="H18" s="2"/>
      <x:c r="I18" s="2"/>
    </x:row>
    <x:row r="19" ht="26" customHeight="1">
      <x:c r="A19" s="2" t="str">
        <x:f>Results!A24</x:f>
        <x:v>A</x:v>
      </x:c>
      <x:c r="B19" s="11" t="str">
        <x:f>Results!B24</x:f>
        <x:v>A010</x:v>
      </x:c>
      <x:c r="C19" s="11" t="str">
        <x:f>Results!C24</x:f>
        <x:v>"E-2"</x:v>
      </x:c>
      <x:c r="D19" s="2" t="str">
        <x:f>Results!H24</x:f>
      </x:c>
      <x:c r="E19" s="2" t="str">
        <x:f>Results!G24</x:f>
        <x:v>Matched</x:v>
      </x:c>
      <x:c r="F19" s="2"/>
      <x:c r="G19" s="2"/>
      <x:c r="H19" s="2"/>
      <x:c r="I19" s="2"/>
    </x:row>
    <x:row r="20" ht="26" customHeight="1">
      <x:c r="A20" s="2" t="str">
        <x:f>Results!A25</x:f>
        <x:v>B</x:v>
      </x:c>
      <x:c r="B20" s="11" t="str">
        <x:f>Results!B25</x:f>
        <x:v>B001</x:v>
      </x:c>
      <x:c r="C20" s="11" t="str">
        <x:f>Results!C25</x:f>
        <x:v>"12"</x:v>
      </x:c>
      <x:c r="D20" s="2" t="str">
        <x:f>Results!H25</x:f>
      </x:c>
      <x:c r="E20" s="2" t="str">
        <x:f>Results!G25</x:f>
        <x:v>Matched</x:v>
      </x:c>
      <x:c r="F20" s="2"/>
      <x:c r="G20" s="2"/>
      <x:c r="H20" s="2"/>
      <x:c r="I20" s="2"/>
    </x:row>
    <x:row r="21" ht="26" customHeight="1">
      <x:c r="A21" s="2" t="str">
        <x:f>Results!A26</x:f>
        <x:v>B</x:v>
      </x:c>
      <x:c r="B21" s="11" t="str">
        <x:f>Results!B26</x:f>
        <x:v>B002</x:v>
      </x:c>
      <x:c r="C21" s="11" t="str">
        <x:f>Results!C26</x:f>
        <x:v>"0012"</x:v>
      </x:c>
      <x:c r="D21" s="2" t="str">
        <x:f>Results!H26</x:f>
      </x:c>
      <x:c r="E21" s="2" t="str">
        <x:f>Results!G26</x:f>
        <x:v>Matched</x:v>
      </x:c>
      <x:c r="F21" s="2"/>
      <x:c r="G21" s="2"/>
      <x:c r="H21" s="2"/>
      <x:c r="I21" s="2"/>
    </x:row>
    <x:row r="22" ht="26" customHeight="1">
      <x:c r="A22" s="2" t="str">
        <x:f>Results!A27</x:f>
        <x:v>B</x:v>
      </x:c>
      <x:c r="B22" s="11" t="str">
        <x:f>Results!B27</x:f>
        <x:v>B003</x:v>
      </x:c>
      <x:c r="C22" s="11" t="str">
        <x:f>Results!C27</x:f>
        <x:v>"D-10"</x:v>
      </x:c>
      <x:c r="D22" s="2" t="str">
        <x:f>Results!H27</x:f>
      </x:c>
      <x:c r="E22" s="2" t="str">
        <x:f>Results!G27</x:f>
        <x:v>Matched</x:v>
      </x:c>
      <x:c r="F22" s="2"/>
      <x:c r="G22" s="2"/>
      <x:c r="H22" s="2"/>
      <x:c r="I22" s="2"/>
    </x:row>
    <x:row r="23" ht="26" customHeight="1">
      <x:c r="A23" s="2" t="str">
        <x:f>Results!A28</x:f>
        <x:v>B</x:v>
      </x:c>
      <x:c r="B23" s="11" t="str">
        <x:f>Results!B28</x:f>
        <x:v>B004</x:v>
      </x:c>
      <x:c r="C23" s="11" t="str">
        <x:f>Results!C28</x:f>
      </x:c>
      <x:c r="D23" s="2" t="str">
        <x:f>Results!H28</x:f>
        <x:v>Missing ID</x:v>
      </x:c>
      <x:c r="E23" s="2" t="str">
        <x:f>Results!G28</x:f>
        <x:v>Blank ID</x:v>
      </x:c>
      <x:c r="F23" s="2"/>
      <x:c r="G23" s="2"/>
      <x:c r="H23" s="2"/>
      <x:c r="I23" s="2"/>
    </x:row>
    <x:row r="24" ht="26" customHeight="1">
      <x:c r="A24" s="2" t="str">
        <x:f>Results!A29</x:f>
        <x:v>B</x:v>
      </x:c>
      <x:c r="B24" s="11" t="str">
        <x:f>Results!B29</x:f>
        <x:v>B005</x:v>
      </x:c>
      <x:c r="C24" s="11" t="str">
        <x:f>Results!C29</x:f>
        <x:v>"0"</x:v>
      </x:c>
      <x:c r="D24" s="2" t="str">
        <x:f>Results!H29</x:f>
      </x:c>
      <x:c r="E24" s="2" t="str">
        <x:f>Results!G29</x:f>
        <x:v>Matched</x:v>
      </x:c>
      <x:c r="F24" s="2"/>
      <x:c r="G24" s="2"/>
      <x:c r="H24" s="2"/>
      <x:c r="I24" s="2"/>
    </x:row>
    <x:row r="25" ht="26" customHeight="1">
      <x:c r="A25" s="2" t="str">
        <x:f>Results!A30</x:f>
        <x:v>B</x:v>
      </x:c>
      <x:c r="B25" s="11" t="str">
        <x:f>Results!B30</x:f>
        <x:v>B006</x:v>
      </x:c>
      <x:c r="C25" s="11" t="str">
        <x:f>Results!C30</x:f>
        <x:v>"abc"</x:v>
      </x:c>
      <x:c r="D25" s="2" t="str">
        <x:f>Results!H30</x:f>
      </x:c>
      <x:c r="E25" s="2" t="str">
        <x:f>Results!G30</x:f>
        <x:v>Right-only</x:v>
      </x:c>
      <x:c r="F25" s="2"/>
      <x:c r="G25" s="2"/>
      <x:c r="H25" s="2"/>
      <x:c r="I25" s="2"/>
    </x:row>
    <x:row r="26" ht="26" customHeight="1">
      <x:c r="A26" s="2" t="str">
        <x:f>Results!A31</x:f>
        <x:v>B</x:v>
      </x:c>
      <x:c r="B26" s="11" t="str">
        <x:f>Results!B31</x:f>
        <x:v>B007</x:v>
      </x:c>
      <x:c r="C26" s="11" t="str">
        <x:f>Results!C31</x:f>
        <x:v>"Q-7"</x:v>
      </x:c>
      <x:c r="D26" s="2" t="str">
        <x:f>Results!H31</x:f>
        <x:v>Whitespace review</x:v>
      </x:c>
      <x:c r="E26" s="2" t="str">
        <x:f>Results!G31</x:f>
        <x:v>Right-only</x:v>
      </x:c>
      <x:c r="F26" s="2"/>
      <x:c r="G26" s="2"/>
      <x:c r="H26" s="2"/>
      <x:c r="I26" s="2"/>
    </x:row>
    <x:row r="27" ht="26" customHeight="1">
      <x:c r="A27" s="2" t="str">
        <x:f>Results!A32</x:f>
        <x:v>B</x:v>
      </x:c>
      <x:c r="B27" s="11" t="str">
        <x:f>Results!B32</x:f>
        <x:v>B008</x:v>
      </x:c>
      <x:c r="C27" s="11" t="str">
        <x:f>Results!C32</x:f>
        <x:v>"RIGHT-8"</x:v>
      </x:c>
      <x:c r="D27" s="2" t="str">
        <x:f>Results!H32</x:f>
      </x:c>
      <x:c r="E27" s="2" t="str">
        <x:f>Results!G32</x:f>
        <x:v>Right-only</x:v>
      </x:c>
      <x:c r="F27" s="2"/>
      <x:c r="G27" s="2"/>
      <x:c r="H27" s="2"/>
      <x:c r="I27" s="2"/>
    </x:row>
    <x:row r="28" ht="26" customHeight="1">
      <x:c r="A28" s="2" t="str">
        <x:f>Results!A33</x:f>
        <x:v>B</x:v>
      </x:c>
      <x:c r="B28" s="11" t="str">
        <x:f>Results!B33</x:f>
        <x:v>B009</x:v>
      </x:c>
      <x:c r="C28" s="11" t="str">
        <x:f>Results!C33</x:f>
        <x:v>"E-2"</x:v>
      </x:c>
      <x:c r="D28" s="2" t="str">
        <x:f>Results!H33</x:f>
        <x:v>Duplicate in source</x:v>
      </x:c>
      <x:c r="E28" s="2" t="str">
        <x:f>Results!G33</x:f>
        <x:v>Matched</x:v>
      </x:c>
      <x:c r="F28" s="2"/>
      <x:c r="G28" s="2"/>
      <x:c r="H28" s="2"/>
      <x:c r="I28" s="2"/>
    </x:row>
    <x:row r="29" ht="26" customHeight="1">
      <x:c r="A29" s="2" t="str">
        <x:f>Results!A34</x:f>
        <x:v>B</x:v>
      </x:c>
      <x:c r="B29" s="11" t="str">
        <x:f>Results!B34</x:f>
        <x:v>B010</x:v>
      </x:c>
      <x:c r="C29" s="11" t="str">
        <x:f>Results!C34</x:f>
        <x:v>"E-2"</x:v>
      </x:c>
      <x:c r="D29" s="2" t="str">
        <x:f>Results!H34</x:f>
        <x:v>Duplicate in source</x:v>
      </x:c>
      <x:c r="E29" s="2" t="str">
        <x:f>Results!G34</x:f>
        <x:v>Matched</x:v>
      </x:c>
      <x:c r="F29" s="2"/>
      <x:c r="G29" s="2"/>
      <x:c r="H29" s="2"/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D10:D29">
    <x:cfRule type="expression" dxfId="1" priority="1">
      <x:formula>D10&lt;&gt;""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7ed2c5cba244e9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4" hidden="0" customWidth="1"/>
    <x:col min="3" max="3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RawA original device IDs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/>
      <x:c r="B3" s="4"/>
      <x:c r="C3" s="4"/>
      <x:c r="D3" s="2"/>
      <x:c r="E3" s="2"/>
      <x:c r="F3" s="2"/>
      <x:c r="G3" s="2"/>
      <x:c r="H3" s="2"/>
      <x:c r="I3" s="2"/>
    </x:row>
    <x:row r="4" ht="30" customHeight="1">
      <x:c r="A4" s="8" t="str">
        <x:v>Source rowID</x:v>
      </x:c>
      <x:c r="B4" s="8" t="str">
        <x:v>Device ID (text)</x:v>
      </x:c>
      <x:c r="C4" s="8" t="str">
        <x:v>ID literal</x:v>
      </x:c>
      <x:c r="D4" s="2"/>
      <x:c r="E4" s="2"/>
      <x:c r="F4" s="2"/>
      <x:c r="G4" s="2"/>
      <x:c r="H4" s="2"/>
      <x:c r="I4" s="2"/>
    </x:row>
    <x:row r="5" ht="23" customHeight="1">
      <x:c r="A5" s="9" t="str">
        <x:v>A001</x:v>
      </x:c>
      <x:c r="B5" s="9" t="str">
        <x:v>0012</x:v>
      </x:c>
      <x:c r="C5" s="2" t="str">
        <x:f>IF(LEN(B5)=0,"&lt;blank&gt;",CHAR(34)&amp;B5&amp;CHAR(34))</x:f>
        <x:v>"0012"</x:v>
      </x:c>
      <x:c r="D5" s="2"/>
      <x:c r="E5" s="2"/>
      <x:c r="F5" s="2"/>
      <x:c r="G5" s="2"/>
      <x:c r="H5" s="2"/>
      <x:c r="I5" s="2"/>
    </x:row>
    <x:row r="6" ht="23" customHeight="1">
      <x:c r="A6" s="9" t="str">
        <x:v>A002</x:v>
      </x:c>
      <x:c r="B6" s="9" t="str">
        <x:v>12</x:v>
      </x:c>
      <x:c r="C6" s="2" t="str">
        <x:f>IF(LEN(B6)=0,"&lt;blank&gt;",CHAR(34)&amp;B6&amp;CHAR(34))</x:f>
        <x:v>"12"</x:v>
      </x:c>
      <x:c r="D6" s="2"/>
      <x:c r="E6" s="2"/>
      <x:c r="F6" s="2"/>
      <x:c r="G6" s="2"/>
      <x:c r="H6" s="2"/>
      <x:c r="I6" s="2"/>
    </x:row>
    <x:row r="7" ht="23" customHeight="1">
      <x:c r="A7" s="9" t="str">
        <x:v>A003</x:v>
      </x:c>
      <x:c r="B7" s="9" t="str">
        <x:v>D-10</x:v>
      </x:c>
      <x:c r="C7" s="2" t="str">
        <x:f>IF(LEN(B7)=0,"&lt;blank&gt;",CHAR(34)&amp;B7&amp;CHAR(34))</x:f>
        <x:v>"D-10"</x:v>
      </x:c>
      <x:c r="D7" s="2"/>
      <x:c r="E7" s="2"/>
      <x:c r="F7" s="2"/>
      <x:c r="G7" s="2"/>
      <x:c r="H7" s="2"/>
      <x:c r="I7" s="2"/>
    </x:row>
    <x:row r="8" ht="23" customHeight="1">
      <x:c r="A8" s="9" t="str">
        <x:v>A004</x:v>
      </x:c>
      <x:c r="B8" s="9" t="str">
        <x:v>D-10</x:v>
      </x:c>
      <x:c r="C8" s="2" t="str">
        <x:f>IF(LEN(B8)=0,"&lt;blank&gt;",CHAR(34)&amp;B8&amp;CHAR(34))</x:f>
        <x:v>"D-10"</x:v>
      </x:c>
      <x:c r="D8" s="2"/>
      <x:c r="E8" s="2"/>
      <x:c r="F8" s="2"/>
      <x:c r="G8" s="2"/>
      <x:c r="H8" s="2"/>
      <x:c r="I8" s="2"/>
    </x:row>
    <x:row r="9" ht="23" customHeight="1">
      <x:c r="A9" s="9" t="str">
        <x:v>A005</x:v>
      </x:c>
      <x:c r="B9" s="9"/>
      <x:c r="C9" s="2" t="str">
        <x:f>IF(LEN(B9)=0,"&lt;blank&gt;",CHAR(34)&amp;B9&amp;CHAR(34))</x:f>
        <x:v>&lt;blank&gt;</x:v>
      </x:c>
      <x:c r="D9" s="2"/>
      <x:c r="E9" s="2"/>
      <x:c r="F9" s="2"/>
      <x:c r="G9" s="2"/>
      <x:c r="H9" s="2"/>
      <x:c r="I9" s="2"/>
    </x:row>
    <x:row r="10" ht="23" customHeight="1">
      <x:c r="A10" s="9" t="str">
        <x:v>A006</x:v>
      </x:c>
      <x:c r="B10" s="9" t="str">
        <x:v>0</x:v>
      </x:c>
      <x:c r="C10" s="2" t="str">
        <x:f>IF(LEN(B10)=0,"&lt;blank&gt;",CHAR(34)&amp;B10&amp;CHAR(34))</x:f>
        <x:v>"0"</x:v>
      </x:c>
      <x:c r="D10" s="2"/>
      <x:c r="E10" s="2"/>
      <x:c r="F10" s="2"/>
      <x:c r="G10" s="2"/>
      <x:c r="H10" s="2"/>
      <x:c r="I10" s="2"/>
    </x:row>
    <x:row r="11" ht="23" customHeight="1">
      <x:c r="A11" s="9" t="str">
        <x:v>A007</x:v>
      </x:c>
      <x:c r="B11" s="9" t="str">
        <x:v>ABC</x:v>
      </x:c>
      <x:c r="C11" s="2" t="str">
        <x:f>IF(LEN(B11)=0,"&lt;blank&gt;",CHAR(34)&amp;B11&amp;CHAR(34))</x:f>
        <x:v>"ABC"</x:v>
      </x:c>
      <x:c r="D11" s="2"/>
      <x:c r="E11" s="2"/>
      <x:c r="F11" s="2"/>
      <x:c r="G11" s="2"/>
      <x:c r="H11" s="2"/>
      <x:c r="I11" s="2"/>
    </x:row>
    <x:row r="12" ht="23" customHeight="1">
      <x:c r="A12" s="9" t="str">
        <x:v>A008</x:v>
      </x:c>
      <x:c r="B12" s="9" t="str">
        <x:v>Q-7 </x:v>
      </x:c>
      <x:c r="C12" s="2" t="str">
        <x:f>IF(LEN(B12)=0,"&lt;blank&gt;",CHAR(34)&amp;B12&amp;CHAR(34))</x:f>
        <x:v>"Q-7 "</x:v>
      </x:c>
      <x:c r="D12" s="2"/>
      <x:c r="E12" s="2"/>
      <x:c r="F12" s="2"/>
      <x:c r="G12" s="2"/>
      <x:c r="H12" s="2"/>
      <x:c r="I12" s="2"/>
    </x:row>
    <x:row r="13" ht="23" customHeight="1">
      <x:c r="A13" s="9" t="str">
        <x:v>A009</x:v>
      </x:c>
      <x:c r="B13" s="9" t="str">
        <x:v>LEFT-9</x:v>
      </x:c>
      <x:c r="C13" s="2" t="str">
        <x:f>IF(LEN(B13)=0,"&lt;blank&gt;",CHAR(34)&amp;B13&amp;CHAR(34))</x:f>
        <x:v>"LEFT-9"</x:v>
      </x:c>
      <x:c r="D13" s="2"/>
      <x:c r="E13" s="2"/>
      <x:c r="F13" s="2"/>
      <x:c r="G13" s="2"/>
      <x:c r="H13" s="2"/>
      <x:c r="I13" s="2"/>
    </x:row>
    <x:row r="14" ht="23" customHeight="1">
      <x:c r="A14" s="9" t="str">
        <x:v>A010</x:v>
      </x:c>
      <x:c r="B14" s="9" t="str">
        <x:v>E-2</x:v>
      </x:c>
      <x:c r="C14" s="2" t="str">
        <x:f>IF(LEN(B14)=0,"&lt;blank&gt;",CHAR(34)&amp;B14&amp;CHAR(34))</x:f>
        <x:v>"E-2"</x:v>
      </x:c>
      <x:c r="D14" s="2"/>
      <x:c r="E14" s="2"/>
      <x:c r="F14" s="2"/>
      <x:c r="G14" s="2"/>
      <x:c r="H14" s="2"/>
      <x:c r="I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3" customHeight="1">
      <x:c r="A17" s="10" t="str">
        <x:v>Source: original fictional teaching fixture. No real device or customer records.</x:v>
      </x:c>
      <x:c r="B17" s="2"/>
      <x:c r="C17" s="2"/>
      <x:c r="D17" s="2"/>
      <x:c r="E17" s="2"/>
      <x:c r="F17" s="2"/>
      <x:c r="G17" s="2"/>
      <x:c r="H17" s="2"/>
      <x:c r="I17" s="2"/>
    </x:row>
    <x:row r="18" ht="23" customHeight="1">
      <x:c r="A18" s="10" t="str">
        <x:v>The empty ID cell is intentionally blank. "0" is a text identifier.</x:v>
      </x:c>
      <x:c r="B18" s="2"/>
      <x:c r="C18" s="2"/>
      <x:c r="D18" s="2"/>
      <x:c r="E18" s="2"/>
      <x:c r="F18" s="2"/>
      <x:c r="G18" s="2"/>
      <x:c r="H18" s="2"/>
      <x:c r="I18" s="2"/>
    </x:row>
    <x:row r="19" ht="23" customHeight="1">
      <x:c r="A19" s="10" t="str">
        <x:v>RawA A008 ends with one ASCII space. The source text is preserved.</x:v>
      </x:c>
      <x:c r="B19" s="2"/>
      <x:c r="C19" s="2"/>
      <x:c r="D19" s="2"/>
      <x:c r="E19" s="2"/>
      <x:c r="F19" s="2"/>
      <x:c r="G19" s="2"/>
      <x:c r="H19" s="2"/>
      <x:c r="I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4" hidden="0" customWidth="1"/>
    <x:col min="3" max="3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RawB original device IDs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/>
      <x:c r="B3" s="4"/>
      <x:c r="C3" s="4"/>
      <x:c r="D3" s="2"/>
      <x:c r="E3" s="2"/>
      <x:c r="F3" s="2"/>
      <x:c r="G3" s="2"/>
      <x:c r="H3" s="2"/>
      <x:c r="I3" s="2"/>
    </x:row>
    <x:row r="4" ht="30" customHeight="1">
      <x:c r="A4" s="8" t="str">
        <x:v>Source rowID</x:v>
      </x:c>
      <x:c r="B4" s="8" t="str">
        <x:v>Device ID (text)</x:v>
      </x:c>
      <x:c r="C4" s="8" t="str">
        <x:v>ID literal</x:v>
      </x:c>
      <x:c r="D4" s="2"/>
      <x:c r="E4" s="2"/>
      <x:c r="F4" s="2"/>
      <x:c r="G4" s="2"/>
      <x:c r="H4" s="2"/>
      <x:c r="I4" s="2"/>
    </x:row>
    <x:row r="5" ht="23" customHeight="1">
      <x:c r="A5" s="9" t="str">
        <x:v>B001</x:v>
      </x:c>
      <x:c r="B5" s="9" t="str">
        <x:v>12</x:v>
      </x:c>
      <x:c r="C5" s="2" t="str">
        <x:f>IF(LEN(B5)=0,"&lt;blank&gt;",CHAR(34)&amp;B5&amp;CHAR(34))</x:f>
        <x:v>"12"</x:v>
      </x:c>
      <x:c r="D5" s="2"/>
      <x:c r="E5" s="2"/>
      <x:c r="F5" s="2"/>
      <x:c r="G5" s="2"/>
      <x:c r="H5" s="2"/>
      <x:c r="I5" s="2"/>
    </x:row>
    <x:row r="6" ht="23" customHeight="1">
      <x:c r="A6" s="9" t="str">
        <x:v>B002</x:v>
      </x:c>
      <x:c r="B6" s="9" t="str">
        <x:v>0012</x:v>
      </x:c>
      <x:c r="C6" s="2" t="str">
        <x:f>IF(LEN(B6)=0,"&lt;blank&gt;",CHAR(34)&amp;B6&amp;CHAR(34))</x:f>
        <x:v>"0012"</x:v>
      </x:c>
      <x:c r="D6" s="2"/>
      <x:c r="E6" s="2"/>
      <x:c r="F6" s="2"/>
      <x:c r="G6" s="2"/>
      <x:c r="H6" s="2"/>
      <x:c r="I6" s="2"/>
    </x:row>
    <x:row r="7" ht="23" customHeight="1">
      <x:c r="A7" s="9" t="str">
        <x:v>B003</x:v>
      </x:c>
      <x:c r="B7" s="9" t="str">
        <x:v>D-10</x:v>
      </x:c>
      <x:c r="C7" s="2" t="str">
        <x:f>IF(LEN(B7)=0,"&lt;blank&gt;",CHAR(34)&amp;B7&amp;CHAR(34))</x:f>
        <x:v>"D-10"</x:v>
      </x:c>
      <x:c r="D7" s="2"/>
      <x:c r="E7" s="2"/>
      <x:c r="F7" s="2"/>
      <x:c r="G7" s="2"/>
      <x:c r="H7" s="2"/>
      <x:c r="I7" s="2"/>
    </x:row>
    <x:row r="8" ht="23" customHeight="1">
      <x:c r="A8" s="9" t="str">
        <x:v>B004</x:v>
      </x:c>
      <x:c r="B8" s="9"/>
      <x:c r="C8" s="2" t="str">
        <x:f>IF(LEN(B8)=0,"&lt;blank&gt;",CHAR(34)&amp;B8&amp;CHAR(34))</x:f>
        <x:v>&lt;blank&gt;</x:v>
      </x:c>
      <x:c r="D8" s="2"/>
      <x:c r="E8" s="2"/>
      <x:c r="F8" s="2"/>
      <x:c r="G8" s="2"/>
      <x:c r="H8" s="2"/>
      <x:c r="I8" s="2"/>
    </x:row>
    <x:row r="9" ht="23" customHeight="1">
      <x:c r="A9" s="9" t="str">
        <x:v>B005</x:v>
      </x:c>
      <x:c r="B9" s="9" t="str">
        <x:v>0</x:v>
      </x:c>
      <x:c r="C9" s="2" t="str">
        <x:f>IF(LEN(B9)=0,"&lt;blank&gt;",CHAR(34)&amp;B9&amp;CHAR(34))</x:f>
        <x:v>"0"</x:v>
      </x:c>
      <x:c r="D9" s="2"/>
      <x:c r="E9" s="2"/>
      <x:c r="F9" s="2"/>
      <x:c r="G9" s="2"/>
      <x:c r="H9" s="2"/>
      <x:c r="I9" s="2"/>
    </x:row>
    <x:row r="10" ht="23" customHeight="1">
      <x:c r="A10" s="9" t="str">
        <x:v>B006</x:v>
      </x:c>
      <x:c r="B10" s="9" t="str">
        <x:v>abc</x:v>
      </x:c>
      <x:c r="C10" s="2" t="str">
        <x:f>IF(LEN(B10)=0,"&lt;blank&gt;",CHAR(34)&amp;B10&amp;CHAR(34))</x:f>
        <x:v>"abc"</x:v>
      </x:c>
      <x:c r="D10" s="2"/>
      <x:c r="E10" s="2"/>
      <x:c r="F10" s="2"/>
      <x:c r="G10" s="2"/>
      <x:c r="H10" s="2"/>
      <x:c r="I10" s="2"/>
    </x:row>
    <x:row r="11" ht="23" customHeight="1">
      <x:c r="A11" s="9" t="str">
        <x:v>B007</x:v>
      </x:c>
      <x:c r="B11" s="9" t="str">
        <x:v>Q-7</x:v>
      </x:c>
      <x:c r="C11" s="2" t="str">
        <x:f>IF(LEN(B11)=0,"&lt;blank&gt;",CHAR(34)&amp;B11&amp;CHAR(34))</x:f>
        <x:v>"Q-7"</x:v>
      </x:c>
      <x:c r="D11" s="2"/>
      <x:c r="E11" s="2"/>
      <x:c r="F11" s="2"/>
      <x:c r="G11" s="2"/>
      <x:c r="H11" s="2"/>
      <x:c r="I11" s="2"/>
    </x:row>
    <x:row r="12" ht="23" customHeight="1">
      <x:c r="A12" s="9" t="str">
        <x:v>B008</x:v>
      </x:c>
      <x:c r="B12" s="9" t="str">
        <x:v>RIGHT-8</x:v>
      </x:c>
      <x:c r="C12" s="2" t="str">
        <x:f>IF(LEN(B12)=0,"&lt;blank&gt;",CHAR(34)&amp;B12&amp;CHAR(34))</x:f>
        <x:v>"RIGHT-8"</x:v>
      </x:c>
      <x:c r="D12" s="2"/>
      <x:c r="E12" s="2"/>
      <x:c r="F12" s="2"/>
      <x:c r="G12" s="2"/>
      <x:c r="H12" s="2"/>
      <x:c r="I12" s="2"/>
    </x:row>
    <x:row r="13" ht="23" customHeight="1">
      <x:c r="A13" s="9" t="str">
        <x:v>B009</x:v>
      </x:c>
      <x:c r="B13" s="9" t="str">
        <x:v>E-2</x:v>
      </x:c>
      <x:c r="C13" s="2" t="str">
        <x:f>IF(LEN(B13)=0,"&lt;blank&gt;",CHAR(34)&amp;B13&amp;CHAR(34))</x:f>
        <x:v>"E-2"</x:v>
      </x:c>
      <x:c r="D13" s="2"/>
      <x:c r="E13" s="2"/>
      <x:c r="F13" s="2"/>
      <x:c r="G13" s="2"/>
      <x:c r="H13" s="2"/>
      <x:c r="I13" s="2"/>
    </x:row>
    <x:row r="14" ht="23" customHeight="1">
      <x:c r="A14" s="9" t="str">
        <x:v>B010</x:v>
      </x:c>
      <x:c r="B14" s="9" t="str">
        <x:v>E-2</x:v>
      </x:c>
      <x:c r="C14" s="2" t="str">
        <x:f>IF(LEN(B14)=0,"&lt;blank&gt;",CHAR(34)&amp;B14&amp;CHAR(34))</x:f>
        <x:v>"E-2"</x:v>
      </x:c>
      <x:c r="D14" s="2"/>
      <x:c r="E14" s="2"/>
      <x:c r="F14" s="2"/>
      <x:c r="G14" s="2"/>
      <x:c r="H14" s="2"/>
      <x:c r="I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3" customHeight="1">
      <x:c r="A17" s="10" t="str">
        <x:v>Source: original fictional teaching fixture. No real device or customer records.</x:v>
      </x:c>
      <x:c r="B17" s="2"/>
      <x:c r="C17" s="2"/>
      <x:c r="D17" s="2"/>
      <x:c r="E17" s="2"/>
      <x:c r="F17" s="2"/>
      <x:c r="G17" s="2"/>
      <x:c r="H17" s="2"/>
      <x:c r="I17" s="2"/>
    </x:row>
    <x:row r="18" ht="23" customHeight="1">
      <x:c r="A18" s="10" t="str">
        <x:v>The empty ID cell is intentionally blank. "0" is a text identifier.</x:v>
      </x:c>
      <x:c r="B18" s="2"/>
      <x:c r="C18" s="2"/>
      <x:c r="D18" s="2"/>
      <x:c r="E18" s="2"/>
      <x:c r="F18" s="2"/>
      <x:c r="G18" s="2"/>
      <x:c r="H18" s="2"/>
      <x:c r="I18" s="2"/>
    </x:row>
    <x:row r="19" ht="23" customHeight="1">
      <x:c r="A19" s="10" t="str">
        <x:v>RawB B007 has no trailing space. Case is preserved, including "abc".</x:v>
      </x:c>
      <x:c r="B19" s="2"/>
      <x:c r="C19" s="2"/>
      <x:c r="D19" s="2"/>
      <x:c r="E19" s="2"/>
      <x:c r="F19" s="2"/>
      <x:c r="G19" s="2"/>
      <x:c r="H19" s="2"/>
      <x:c r="I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pageMargins left="0.7" right="0.7" top="0.75" bottom="0.75" header="0.3" footer="0.3"/>
</x:worksheet>
</file>